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275" windowHeight="6825" tabRatio="457" activeTab="0"/>
  </bookViews>
  <sheets>
    <sheet name="Расходы" sheetId="1" r:id="rId1"/>
    <sheet name="Доходы" sheetId="2" r:id="rId2"/>
    <sheet name="источ" sheetId="3" r:id="rId3"/>
    <sheet name="расх.КрПр" sheetId="4" r:id="rId4"/>
  </sheets>
  <definedNames>
    <definedName name="_xlnm._FilterDatabase" localSheetId="3" hidden="1">'расх.КрПр'!$B$9:$E$31</definedName>
    <definedName name="_xlnm.Print_Area" localSheetId="3">'расх.КрПр'!$B$1:$F$34</definedName>
  </definedNames>
  <calcPr fullCalcOnLoad="1"/>
</workbook>
</file>

<file path=xl/sharedStrings.xml><?xml version="1.0" encoding="utf-8"?>
<sst xmlns="http://schemas.openxmlformats.org/spreadsheetml/2006/main" count="555" uniqueCount="338">
  <si>
    <t>Наименование</t>
  </si>
  <si>
    <t>НАЛОГОВЫЕ И НЕНАЛОГОВЫЕ ДОХОДЫ</t>
  </si>
  <si>
    <t>000 1 00 00000 00 0000 000</t>
  </si>
  <si>
    <t>НАЛОГИ НА СОВОКУПНЫЙ ДОХОД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</si>
  <si>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</si>
  <si>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</si>
  <si>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</si>
  <si>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</si>
  <si>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</si>
  <si>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</si>
  <si>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</si>
  <si>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</si>
  <si>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</si>
  <si>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</si>
  <si>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</si>
  <si>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</si>
  <si>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</si>
  <si>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</si>
  <si>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</si>
  <si>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</si>
  <si>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</si>
  <si>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</si>
  <si>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</si>
  <si>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</si>
  <si>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</si>
  <si>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</si>
  <si>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</si>
  <si>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</si>
  <si>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</si>
  <si>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</si>
  <si>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</si>
  <si>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182 1 06 01010 03 0000 110</t>
  </si>
  <si>
    <t>ДОХОДЫ ОТ ОКАЗАНИЯ ПЛАТНЫХ УСЛУГ (РАБОТ)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</si>
  <si>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</si>
  <si>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</si>
  <si>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</si>
  <si>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</si>
  <si>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</si>
  <si>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внутриквартального озеленения 
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</si>
  <si>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</si>
  <si>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</si>
  <si>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</si>
  <si>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</si>
  <si>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</si>
  <si>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</si>
  <si>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</si>
  <si>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</si>
  <si>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</si>
  <si>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</t>
  </si>
  <si>
    <t>806 1 16 90030 03 0100 140</t>
  </si>
  <si>
    <t>807 1 16 90030 03 0100 140</t>
  </si>
  <si>
    <t>824 1 16 90030 03 0100 140</t>
  </si>
  <si>
    <t>862 1 16 90030 03 0100 140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</si>
  <si>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
«Об административных правонарушениях в Санкт-Петербурге»</t>
  </si>
  <si>
    <t>862 1 16 90030 03 0200 140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</si>
  <si>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</si>
  <si>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</si>
  <si>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</si>
  <si>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</si>
  <si>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Субвенции бюджетам субъектов Российской Федерации и муниципальных образований</t>
  </si>
  <si>
    <t>973 2 02 03000 00 0000 151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</si>
  <si>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</si>
  <si>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973 2 02 03024 03 0000 151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</si>
  <si>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</si>
  <si>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973 2 02 03024 03 0100 151</t>
  </si>
  <si>
    <t>973 2 02 03024 03 0200 151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</si>
  <si>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</si>
  <si>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973 2 02 03027 03 0000 151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</si>
  <si>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</si>
  <si>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973 2 02 03027 03 0100 151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</si>
  <si>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</si>
  <si>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973 2 02 03027 03 0200 151</t>
  </si>
  <si>
    <t>Исполнено</t>
  </si>
  <si>
    <t>% исполнения</t>
  </si>
  <si>
    <t>Наименование источника доходов</t>
  </si>
  <si>
    <t>Код дохода</t>
  </si>
  <si>
    <t>Итого:</t>
  </si>
  <si>
    <t>Утверждено на 2015 год</t>
  </si>
  <si>
    <t>200</t>
  </si>
  <si>
    <t>Периодическая печать и издательства</t>
  </si>
  <si>
    <t>Другие вопросы в области физической культуры и спорта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</si>
  <si>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</si>
  <si>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</si>
  <si>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</si>
  <si>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</si>
  <si>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Молодежная политика и оздоровление детей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</si>
  <si>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</si>
  <si>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</si>
  <si>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Формирование и размещение муниципального заказа</t>
  </si>
  <si>
    <t>Формирование архивных фондов органов местного самоуправления, муниципальных предприятий и учреждений</t>
  </si>
  <si>
    <t>Другие общегосударственные вопросы</t>
  </si>
  <si>
    <t>Резервные фонды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</si>
  <si>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</si>
  <si>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Аппарат исполнительного органа муниципального образования</t>
  </si>
  <si>
    <t>Компенсация депутатам, осуществляющим свои полномочия на непостоянной основе</t>
  </si>
  <si>
    <t>Депутаты, осуществляющие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</si>
  <si>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</si>
  <si>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</si>
  <si>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Изменение остатков по расчетам с органами, организующими исполнение бюджета</t>
  </si>
  <si>
    <t>800</t>
  </si>
  <si>
    <t>Источники финансирования дефицита бюджета - всего</t>
  </si>
  <si>
    <t>ИТОГО</t>
  </si>
  <si>
    <t>1202</t>
  </si>
  <si>
    <t>1200</t>
  </si>
  <si>
    <t>СРЕДСТВА МАССОВОЙ ИНФОРМАЦИИ</t>
  </si>
  <si>
    <t>600</t>
  </si>
  <si>
    <t>1105</t>
  </si>
  <si>
    <t>1100</t>
  </si>
  <si>
    <t>511 80 33</t>
  </si>
  <si>
    <t>Социальное обеспечение и иные выплаты населению</t>
  </si>
  <si>
    <t>Вознаграждение, причитающееся приемному родителю</t>
  </si>
  <si>
    <t>511 80 32</t>
  </si>
  <si>
    <t>002 80 31</t>
  </si>
  <si>
    <t>1004</t>
  </si>
  <si>
    <t>1003</t>
  </si>
  <si>
    <t>300</t>
  </si>
  <si>
    <t>10.1.1.1.</t>
  </si>
  <si>
    <t>10.1.1.</t>
  </si>
  <si>
    <t>10.1.</t>
  </si>
  <si>
    <t>1000</t>
  </si>
  <si>
    <t>10.</t>
  </si>
  <si>
    <t>0801</t>
  </si>
  <si>
    <t>9.1.1.</t>
  </si>
  <si>
    <t>9.1.</t>
  </si>
  <si>
    <t xml:space="preserve">Культура </t>
  </si>
  <si>
    <t>9.</t>
  </si>
  <si>
    <t>0800</t>
  </si>
  <si>
    <t>КУЛЬТУРА ,КИНЕМАТОГРАФИЯ</t>
  </si>
  <si>
    <t>795 00 00</t>
  </si>
  <si>
    <t>0707</t>
  </si>
  <si>
    <t>8.2.</t>
  </si>
  <si>
    <t>8.1.1.</t>
  </si>
  <si>
    <t>8.1.</t>
  </si>
  <si>
    <t>8.</t>
  </si>
  <si>
    <t>0700</t>
  </si>
  <si>
    <t>ОБРАЗОВАНИЕ</t>
  </si>
  <si>
    <t>0503</t>
  </si>
  <si>
    <t>600 04 02</t>
  </si>
  <si>
    <t>8.10.1.</t>
  </si>
  <si>
    <t>8.10.</t>
  </si>
  <si>
    <t>7.7.1.</t>
  </si>
  <si>
    <t>600 04 01</t>
  </si>
  <si>
    <t>7.7.</t>
  </si>
  <si>
    <t>7.6.1.</t>
  </si>
  <si>
    <t>600 03 04</t>
  </si>
  <si>
    <t>7.6.</t>
  </si>
  <si>
    <t>600 03 01</t>
  </si>
  <si>
    <t>7.5.1.</t>
  </si>
  <si>
    <t>7.5.</t>
  </si>
  <si>
    <t>600 01 04</t>
  </si>
  <si>
    <t>7.4.1.</t>
  </si>
  <si>
    <t>7.4.</t>
  </si>
  <si>
    <t>600 01 03</t>
  </si>
  <si>
    <t>7.3.1.</t>
  </si>
  <si>
    <t>Установка, содержание и ремонт ограждений газонов</t>
  </si>
  <si>
    <t>7.3</t>
  </si>
  <si>
    <t>600 01 02</t>
  </si>
  <si>
    <t>7.2.1.</t>
  </si>
  <si>
    <t>7.2</t>
  </si>
  <si>
    <t>7.1.1.</t>
  </si>
  <si>
    <t>БЛАГОУСТРОЙСТВО</t>
  </si>
  <si>
    <t>7.</t>
  </si>
  <si>
    <t>0500</t>
  </si>
  <si>
    <t>ЖИЛИЩНО-КОММУНАЛЬНОЕ ХОЗЯЙСТВО</t>
  </si>
  <si>
    <t>0309</t>
  </si>
  <si>
    <t>6.1.1.</t>
  </si>
  <si>
    <t>6.1.</t>
  </si>
  <si>
    <t>6.</t>
  </si>
  <si>
    <t>0300</t>
  </si>
  <si>
    <t>0113</t>
  </si>
  <si>
    <t>Иные бюджетные ассигнования</t>
  </si>
  <si>
    <t>973</t>
  </si>
  <si>
    <t>5.1.1.</t>
  </si>
  <si>
    <t>5.1.</t>
  </si>
  <si>
    <t>5.</t>
  </si>
  <si>
    <t>0111</t>
  </si>
  <si>
    <t>4.1.1.</t>
  </si>
  <si>
    <t xml:space="preserve">Резервный фонд местной администрации  </t>
  </si>
  <si>
    <t>4.1.</t>
  </si>
  <si>
    <t>4.</t>
  </si>
  <si>
    <t>002 80 01</t>
  </si>
  <si>
    <t>0104</t>
  </si>
  <si>
    <t>3.3.1.</t>
  </si>
  <si>
    <t>002 80 10</t>
  </si>
  <si>
    <t>3.3.</t>
  </si>
  <si>
    <t>3.2.1.</t>
  </si>
  <si>
    <t>3.2.</t>
  </si>
  <si>
    <t>3.1.1.</t>
  </si>
  <si>
    <t>3.1.</t>
  </si>
  <si>
    <t>3.</t>
  </si>
  <si>
    <t>0103</t>
  </si>
  <si>
    <t>2.2.3.</t>
  </si>
  <si>
    <t>100</t>
  </si>
  <si>
    <t>2.2.1.</t>
  </si>
  <si>
    <t>2.2.</t>
  </si>
  <si>
    <t>2.1.1.</t>
  </si>
  <si>
    <t>2.1.</t>
  </si>
  <si>
    <t>2.</t>
  </si>
  <si>
    <t>0102</t>
  </si>
  <si>
    <t>1.1.1.</t>
  </si>
  <si>
    <t>Глава муниципального образования</t>
  </si>
  <si>
    <t>1.1.</t>
  </si>
  <si>
    <t>1.</t>
  </si>
  <si>
    <t>Содержание органов МСУ</t>
  </si>
  <si>
    <t>0100</t>
  </si>
  <si>
    <t>000</t>
  </si>
  <si>
    <t>Код</t>
  </si>
  <si>
    <t>Код цел</t>
  </si>
  <si>
    <t>КОД</t>
  </si>
  <si>
    <t>НАИМЕНОВАНИЕ СТАТЕЙ</t>
  </si>
  <si>
    <t>№</t>
  </si>
  <si>
    <t>(В тыс. 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</si>
  <si>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</si>
  <si>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 субъекта Российской Федерации и муниципального образования</t>
  </si>
  <si>
    <t>Закупка товаров, работ и услуг для государственных (муниципальных) нужд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</si>
  <si>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</si>
  <si>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</si>
  <si>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 xml:space="preserve">Национальная безопасность и правоохранительная деятельность </t>
  </si>
  <si>
    <t>Проведение подготовки и обучения неработающего населения способам защиты и действиям в чрезвычайных  ситуациях</t>
  </si>
  <si>
    <t>Проведение мер по уширению территорий, дворов в целях организации дополнительных парковочных мест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</si>
  <si>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</si>
  <si>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 xml:space="preserve">Озеленение  территорий зеленых насаждений внутриквартального озеленения 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</si>
  <si>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</si>
  <si>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 спортивных площадок</t>
  </si>
  <si>
    <t>Проведение мероприятий  по военно-патриотическому воспитанию граждан на территории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</si>
  <si>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</si>
  <si>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 xml:space="preserve">Организация и проведение досуговых мероприятий для жителей муниципального образования 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</si>
  <si>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</si>
  <si>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</si>
  <si>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</si>
  <si>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</si>
  <si>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Создание условий для развития на территории муниципального образования массовой физической культуры и спорта</t>
  </si>
  <si>
    <t>002 00 21</t>
  </si>
  <si>
    <t>002 00 31</t>
  </si>
  <si>
    <t>002 00 32</t>
  </si>
  <si>
    <t>092 00 71</t>
  </si>
  <si>
    <t>092 04 40</t>
  </si>
  <si>
    <t>092 00 72</t>
  </si>
  <si>
    <t>431 01 91</t>
  </si>
  <si>
    <t>431 05 60</t>
  </si>
  <si>
    <t>795 04 90</t>
  </si>
  <si>
    <t>795 05 10</t>
  </si>
  <si>
    <t>795 05 30</t>
  </si>
  <si>
    <t>795 05 20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</si>
  <si>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</si>
  <si>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</si>
  <si>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Расходы по разделам и подразделам классификации расходов бюджета</t>
  </si>
  <si>
    <t>план</t>
  </si>
  <si>
    <t>факт</t>
  </si>
  <si>
    <t xml:space="preserve">Увеличение счетов расчетов </t>
  </si>
  <si>
    <t>Уменьшение счетов расчетов</t>
  </si>
  <si>
    <t>002 00 10</t>
  </si>
  <si>
    <t>002 00 23</t>
  </si>
  <si>
    <t>002 00 22</t>
  </si>
  <si>
    <t>002 00 20</t>
  </si>
  <si>
    <t>070 00 60</t>
  </si>
  <si>
    <t>219 00 00</t>
  </si>
  <si>
    <t>219 00 90</t>
  </si>
  <si>
    <t>600 00 00</t>
  </si>
  <si>
    <t>450 04 60</t>
  </si>
  <si>
    <t>450 02 00</t>
  </si>
  <si>
    <t>505 02 30</t>
  </si>
  <si>
    <t>512 02 40</t>
  </si>
  <si>
    <t>457 02 50</t>
  </si>
  <si>
    <t>000 1 00 00 00 00 0000 000</t>
  </si>
  <si>
    <t>(тыс.руб.)</t>
  </si>
  <si>
    <t>(тыс. руб.)</t>
  </si>
  <si>
    <t>Содержание главы местной администрации</t>
  </si>
  <si>
    <t>Благоустройство территории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</si>
  <si>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</si>
  <si>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</si>
  <si>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</si>
  <si>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000 01 05 02 01 03 0000 000</t>
  </si>
  <si>
    <t>973 01 05 02 01 03 0000 510</t>
  </si>
  <si>
    <t>973 01 05 02 01 03 0000 610</t>
  </si>
  <si>
    <t>Исполнено      за 2015 год</t>
  </si>
  <si>
    <t xml:space="preserve">Исполнено за 2015 год </t>
  </si>
  <si>
    <t>I</t>
  </si>
  <si>
    <t>Муниципальный Совет внутригородского муниципального образования Санкт-Петербурга муниципальный округ Купчино</t>
  </si>
  <si>
    <t xml:space="preserve">Депутаты представительного органа муниципального образования </t>
  </si>
  <si>
    <t>2.1.1.1.</t>
  </si>
  <si>
    <t>2.1.2.</t>
  </si>
  <si>
    <t>2.1.2.1.</t>
  </si>
  <si>
    <t xml:space="preserve">Аппарат представительного органа муниципального образования </t>
  </si>
  <si>
    <t>2.2.2.</t>
  </si>
  <si>
    <t>II</t>
  </si>
  <si>
    <t>1.2.</t>
  </si>
  <si>
    <t>1.2.1.</t>
  </si>
  <si>
    <t>1.2.2.</t>
  </si>
  <si>
    <t>1.2.3.</t>
  </si>
  <si>
    <t>1.3.</t>
  </si>
  <si>
    <t>1.3.1.</t>
  </si>
  <si>
    <t>4.1.1.1.</t>
  </si>
  <si>
    <t>5.1.1.1.</t>
  </si>
  <si>
    <t>6.1.1.1.</t>
  </si>
  <si>
    <t>6.1.2.</t>
  </si>
  <si>
    <t>6.1.2.1.</t>
  </si>
  <si>
    <t>6.1.3.</t>
  </si>
  <si>
    <t>Ведомственные целевые программы муниципального образования</t>
  </si>
  <si>
    <t>6.1.3.1.</t>
  </si>
  <si>
    <t>6.1.3.1.1.</t>
  </si>
  <si>
    <t>6.1.3.2.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</si>
  <si>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</si>
  <si>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6.1.3.2.1.</t>
  </si>
  <si>
    <t>6.1.3.3.</t>
  </si>
  <si>
    <t>6.1.3.3.1.</t>
  </si>
  <si>
    <t>6.1.3.4.</t>
  </si>
  <si>
    <t>6.1.3.4.1.</t>
  </si>
  <si>
    <t>7.1.</t>
  </si>
  <si>
    <t>7.1.1.1.</t>
  </si>
  <si>
    <t>7.1.2.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</si>
  <si>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</si>
  <si>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>7.1.2.1.</t>
  </si>
  <si>
    <t>8.1.1.1.</t>
  </si>
  <si>
    <t>8.2.1.</t>
  </si>
  <si>
    <t>8.2.1.1.</t>
  </si>
  <si>
    <t>8.2.1.2.</t>
  </si>
  <si>
    <t>8.2.2.</t>
  </si>
  <si>
    <t>8.2.2.1.</t>
  </si>
  <si>
    <t>8.2.3.</t>
  </si>
  <si>
    <t>8.2.3.1.</t>
  </si>
  <si>
    <t>9.1.1.1.</t>
  </si>
  <si>
    <t xml:space="preserve">внутригородского муниципального образования Санкт-Петербурга </t>
  </si>
  <si>
    <t>муниципальный округ Купчино за  2015 год.</t>
  </si>
  <si>
    <t xml:space="preserve">Доходы бюджета </t>
  </si>
  <si>
    <t>внутригородского муниципального образования Санкт-Петербурга</t>
  </si>
  <si>
    <t>муниципальный округ Купчино за 2015 год</t>
  </si>
  <si>
    <t>Ведомственная структура расходов бюджета внутригородского мунципального образования  Санкт-Петербурга муниципальный округ Купчино на 2015 год</t>
  </si>
  <si>
    <t>Профицит  бюджета внутригородского мунципального образования Санкт-Петербурга мунципальный округ Купчино в 2015 году</t>
  </si>
  <si>
    <t>Приложение № 4 к Решению МС МО Купчино"                                                                                                      №16 от 26.04.2016 г.</t>
  </si>
  <si>
    <t>И.о. главы МА ВМО Купчино                                                                                        А.С. Орлова</t>
  </si>
  <si>
    <t>Приложение № 1 к Решению МС МО Купчино"        № 16 от 26.04.2016 г.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</si>
  <si>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</si>
  <si>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 xml:space="preserve">   И.о. главы МА ВМО Купчино                                                                                       А.С. Орлова</t>
  </si>
  <si>
    <t>Приложение № 3 к Решению МС МО "Купчино"   № 16 от 26.04.2016 г.</t>
  </si>
  <si>
    <t>И.о. главы МА ВМО Купчино                                                                       А.С. Орлова</t>
  </si>
  <si>
    <t>Приложение № 2 к Решению МС МО "Купчино"   № 16 от 26.04.2016 г.</t>
  </si>
  <si>
    <t>И.о. Главы МА ВМО "Купчино"                                                                       А.С. Орлова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</si>
</sst>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0_ ;\-#,##0.00\ "/>
    <numFmt numFmtId="182" formatCode="0.0"/>
    <numFmt numFmtId="183" formatCode="_-* #,##0.0\ _р_._-;\-* #,##0.0\ _р_._-;_-* &quot;-&quot;?\ _р_._-;_-@_-"/>
    <numFmt numFmtId="184" formatCode="_-* #,##0.0\ _р_._-;\-* #,##0.0\ _р_._-;_-* &quot;-&quot;??\ _р_._-;_-@_-"/>
    <numFmt numFmtId="185" formatCode="0;[Red]0"/>
    <numFmt numFmtId="186" formatCode="#,##0.0"/>
    <numFmt numFmtId="187" formatCode="#,##0.0\ _р_.;\-#,##0.0\ _р_."/>
    <numFmt numFmtId="188" formatCode="#,##0.0_ ;\-#,##0.0\ "/>
    <numFmt numFmtId="189" formatCode="0.0_ ;\-0.0\ "/>
    <numFmt numFmtId="190" formatCode="_-* #,##0.0_р_._-;\-* #,##0.0_р_._-;_-* &quot;-&quot;?_р_._-;_-@_-"/>
    <numFmt numFmtId="191" formatCode="_-* #,##0\ _р_._-;\-* #,##0\ _р_._-;_-* &quot;-&quot;?\ _р_._-;_-@_-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8" fillId="0" borderId="0" xfId="54" applyFont="1">
      <alignment/>
      <protection/>
    </xf>
    <xf numFmtId="0" fontId="29" fillId="0" borderId="0" xfId="54" applyFont="1" applyAlignment="1">
      <alignment horizontal="center" vertical="center" wrapText="1"/>
      <protection/>
    </xf>
    <xf numFmtId="0" fontId="29" fillId="0" borderId="0" xfId="54" applyFont="1">
      <alignment/>
      <protection/>
    </xf>
    <xf numFmtId="0" fontId="30" fillId="0" borderId="0" xfId="54" applyFont="1">
      <alignment/>
      <protection/>
    </xf>
    <xf numFmtId="0" fontId="5" fillId="0" borderId="0" xfId="0" applyFont="1" applyAlignment="1">
      <alignment/>
    </xf>
    <xf numFmtId="0" fontId="7" fillId="0" borderId="0" xfId="54" applyFont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Alignment="1">
      <alignment/>
      <protection/>
    </xf>
    <xf numFmtId="0" fontId="7" fillId="0" borderId="0" xfId="54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right" wrapText="1"/>
    </xf>
    <xf numFmtId="0" fontId="6" fillId="24" borderId="0" xfId="54" applyFont="1" applyFill="1" applyAlignment="1">
      <alignment wrapText="1"/>
      <protection/>
    </xf>
    <xf numFmtId="0" fontId="5" fillId="0" borderId="0" xfId="52" applyFont="1">
      <alignment/>
      <protection/>
    </xf>
    <xf numFmtId="0" fontId="6" fillId="24" borderId="0" xfId="54" applyFont="1" applyFill="1" applyBorder="1" applyAlignment="1">
      <alignment horizontal="center" wrapText="1"/>
      <protection/>
    </xf>
    <xf numFmtId="0" fontId="5" fillId="0" borderId="0" xfId="52" applyFont="1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49" fontId="5" fillId="0" borderId="10" xfId="52" applyNumberFormat="1" applyFont="1" applyFill="1" applyBorder="1" applyAlignment="1">
      <alignment wrapText="1"/>
      <protection/>
    </xf>
    <xf numFmtId="0" fontId="9" fillId="24" borderId="0" xfId="54" applyFont="1" applyFill="1" applyBorder="1" applyAlignment="1">
      <alignment horizontal="center"/>
      <protection/>
    </xf>
    <xf numFmtId="0" fontId="7" fillId="24" borderId="0" xfId="54" applyFont="1" applyFill="1" applyAlignment="1">
      <alignment wrapText="1"/>
      <protection/>
    </xf>
    <xf numFmtId="0" fontId="7" fillId="24" borderId="0" xfId="54" applyFont="1" applyFill="1" applyAlignment="1">
      <alignment horizontal="centerContinuous"/>
      <protection/>
    </xf>
    <xf numFmtId="182" fontId="7" fillId="24" borderId="0" xfId="54" applyNumberFormat="1" applyFont="1" applyFill="1" applyAlignment="1">
      <alignment horizontal="centerContinuous"/>
      <protection/>
    </xf>
    <xf numFmtId="0" fontId="7" fillId="0" borderId="0" xfId="54" applyFont="1" applyAlignment="1">
      <alignment horizontal="centerContinuous"/>
      <protection/>
    </xf>
    <xf numFmtId="0" fontId="7" fillId="24" borderId="12" xfId="54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49" fontId="7" fillId="24" borderId="10" xfId="54" applyNumberFormat="1" applyFont="1" applyFill="1" applyBorder="1" applyAlignment="1">
      <alignment horizontal="center" vertical="top"/>
      <protection/>
    </xf>
    <xf numFmtId="182" fontId="7" fillId="0" borderId="0" xfId="54" applyNumberFormat="1" applyFont="1">
      <alignment/>
      <protection/>
    </xf>
    <xf numFmtId="0" fontId="10" fillId="0" borderId="0" xfId="54" applyFont="1">
      <alignment/>
      <protection/>
    </xf>
    <xf numFmtId="0" fontId="7" fillId="0" borderId="10" xfId="54" applyFont="1" applyBorder="1" applyAlignment="1">
      <alignment horizontal="center" vertical="top"/>
      <protection/>
    </xf>
    <xf numFmtId="182" fontId="7" fillId="0" borderId="0" xfId="54" applyNumberFormat="1" applyFont="1" applyAlignment="1">
      <alignment horizontal="center"/>
      <protection/>
    </xf>
    <xf numFmtId="0" fontId="11" fillId="0" borderId="0" xfId="0" applyFont="1" applyAlignment="1">
      <alignment/>
    </xf>
    <xf numFmtId="0" fontId="28" fillId="0" borderId="0" xfId="54" applyFont="1" applyAlignment="1">
      <alignment vertical="top"/>
      <protection/>
    </xf>
    <xf numFmtId="0" fontId="28" fillId="0" borderId="0" xfId="54" applyFont="1" applyBorder="1" applyAlignment="1">
      <alignment vertical="top"/>
      <protection/>
    </xf>
    <xf numFmtId="0" fontId="7" fillId="0" borderId="0" xfId="54" applyFont="1" applyFill="1" applyBorder="1" applyAlignment="1">
      <alignment vertical="top"/>
      <protection/>
    </xf>
    <xf numFmtId="0" fontId="7" fillId="0" borderId="0" xfId="54" applyFont="1" applyAlignment="1">
      <alignment vertical="top"/>
      <protection/>
    </xf>
    <xf numFmtId="0" fontId="6" fillId="24" borderId="10" xfId="54" applyFont="1" applyFill="1" applyBorder="1" applyAlignment="1">
      <alignment vertical="top"/>
      <protection/>
    </xf>
    <xf numFmtId="16" fontId="6" fillId="24" borderId="10" xfId="54" applyNumberFormat="1" applyFont="1" applyFill="1" applyBorder="1" applyAlignment="1">
      <alignment vertical="top"/>
      <protection/>
    </xf>
    <xf numFmtId="16" fontId="7" fillId="24" borderId="10" xfId="54" applyNumberFormat="1" applyFont="1" applyFill="1" applyBorder="1" applyAlignment="1">
      <alignment vertical="top"/>
      <protection/>
    </xf>
    <xf numFmtId="0" fontId="6" fillId="0" borderId="10" xfId="54" applyFont="1" applyBorder="1" applyAlignment="1">
      <alignment vertical="top"/>
      <protection/>
    </xf>
    <xf numFmtId="0" fontId="7" fillId="24" borderId="10" xfId="54" applyFont="1" applyFill="1" applyBorder="1" applyAlignment="1">
      <alignment vertical="top"/>
      <protection/>
    </xf>
    <xf numFmtId="14" fontId="6" fillId="24" borderId="10" xfId="54" applyNumberFormat="1" applyFont="1" applyFill="1" applyBorder="1" applyAlignment="1">
      <alignment vertical="top"/>
      <protection/>
    </xf>
    <xf numFmtId="14" fontId="7" fillId="24" borderId="10" xfId="54" applyNumberFormat="1" applyFont="1" applyFill="1" applyBorder="1" applyAlignment="1">
      <alignment vertical="top"/>
      <protection/>
    </xf>
    <xf numFmtId="49" fontId="7" fillId="24" borderId="10" xfId="54" applyNumberFormat="1" applyFont="1" applyFill="1" applyBorder="1" applyAlignment="1">
      <alignment vertical="top"/>
      <protection/>
    </xf>
    <xf numFmtId="49" fontId="6" fillId="24" borderId="10" xfId="54" applyNumberFormat="1" applyFont="1" applyFill="1" applyBorder="1" applyAlignment="1">
      <alignment vertical="top"/>
      <protection/>
    </xf>
    <xf numFmtId="185" fontId="7" fillId="24" borderId="10" xfId="54" applyNumberFormat="1" applyFont="1" applyFill="1" applyBorder="1" applyAlignment="1">
      <alignment vertical="top"/>
      <protection/>
    </xf>
    <xf numFmtId="0" fontId="7" fillId="0" borderId="0" xfId="54" applyFont="1" applyBorder="1" applyAlignment="1">
      <alignment vertical="top"/>
      <protection/>
    </xf>
    <xf numFmtId="0" fontId="29" fillId="0" borderId="0" xfId="54" applyFont="1" applyAlignment="1">
      <alignment vertical="top" wrapText="1"/>
      <protection/>
    </xf>
    <xf numFmtId="0" fontId="29" fillId="0" borderId="0" xfId="54" applyFont="1" applyAlignment="1">
      <alignment vertical="top"/>
      <protection/>
    </xf>
    <xf numFmtId="0" fontId="30" fillId="0" borderId="0" xfId="54" applyFont="1" applyAlignment="1">
      <alignment vertical="top"/>
      <protection/>
    </xf>
    <xf numFmtId="0" fontId="28" fillId="0" borderId="0" xfId="54" applyFont="1" applyAlignment="1">
      <alignment horizontal="center" vertical="top"/>
      <protection/>
    </xf>
    <xf numFmtId="0" fontId="28" fillId="0" borderId="0" xfId="54" applyFont="1" applyBorder="1" applyAlignment="1">
      <alignment horizontal="center" vertical="top"/>
      <protection/>
    </xf>
    <xf numFmtId="0" fontId="28" fillId="0" borderId="0" xfId="54" applyFont="1" applyAlignment="1">
      <alignment horizontal="center" vertical="top" wrapText="1"/>
      <protection/>
    </xf>
    <xf numFmtId="0" fontId="31" fillId="0" borderId="0" xfId="0" applyFont="1" applyAlignment="1">
      <alignment horizontal="center" vertical="top"/>
    </xf>
    <xf numFmtId="0" fontId="30" fillId="24" borderId="0" xfId="54" applyFont="1" applyFill="1" applyBorder="1" applyAlignment="1">
      <alignment horizontal="center" vertical="top"/>
      <protection/>
    </xf>
    <xf numFmtId="0" fontId="6" fillId="24" borderId="12" xfId="54" applyFont="1" applyFill="1" applyBorder="1" applyAlignment="1">
      <alignment horizontal="center" vertical="top" wrapText="1"/>
      <protection/>
    </xf>
    <xf numFmtId="2" fontId="6" fillId="24" borderId="12" xfId="54" applyNumberFormat="1" applyFont="1" applyFill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49" fontId="6" fillId="24" borderId="10" xfId="54" applyNumberFormat="1" applyFont="1" applyFill="1" applyBorder="1" applyAlignment="1">
      <alignment horizontal="center" vertical="top"/>
      <protection/>
    </xf>
    <xf numFmtId="0" fontId="6" fillId="24" borderId="10" xfId="54" applyFont="1" applyFill="1" applyBorder="1" applyAlignment="1">
      <alignment horizontal="center" vertical="top"/>
      <protection/>
    </xf>
    <xf numFmtId="0" fontId="7" fillId="24" borderId="10" xfId="54" applyFont="1" applyFill="1" applyBorder="1" applyAlignment="1">
      <alignment horizontal="center" vertical="top"/>
      <protection/>
    </xf>
    <xf numFmtId="3" fontId="7" fillId="24" borderId="10" xfId="54" applyNumberFormat="1" applyFont="1" applyFill="1" applyBorder="1" applyAlignment="1">
      <alignment horizontal="center" vertical="top"/>
      <protection/>
    </xf>
    <xf numFmtId="3" fontId="6" fillId="24" borderId="10" xfId="54" applyNumberFormat="1" applyFont="1" applyFill="1" applyBorder="1" applyAlignment="1">
      <alignment horizontal="center" vertical="top"/>
      <protection/>
    </xf>
    <xf numFmtId="0" fontId="6" fillId="0" borderId="10" xfId="54" applyFont="1" applyFill="1" applyBorder="1" applyAlignment="1">
      <alignment horizontal="center" vertical="top"/>
      <protection/>
    </xf>
    <xf numFmtId="0" fontId="6" fillId="0" borderId="10" xfId="54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0" borderId="0" xfId="54" applyFont="1" applyFill="1" applyBorder="1" applyAlignment="1">
      <alignment horizontal="center" vertical="top"/>
      <protection/>
    </xf>
    <xf numFmtId="0" fontId="7" fillId="0" borderId="0" xfId="54" applyFont="1" applyBorder="1" applyAlignment="1">
      <alignment horizontal="center" vertical="top"/>
      <protection/>
    </xf>
    <xf numFmtId="2" fontId="7" fillId="0" borderId="0" xfId="54" applyNumberFormat="1" applyFont="1" applyBorder="1" applyAlignment="1">
      <alignment horizontal="center" vertical="top"/>
      <protection/>
    </xf>
    <xf numFmtId="0" fontId="5" fillId="0" borderId="0" xfId="0" applyFont="1" applyAlignment="1">
      <alignment horizontal="center" vertical="top"/>
    </xf>
    <xf numFmtId="0" fontId="7" fillId="0" borderId="0" xfId="54" applyFont="1" applyAlignment="1">
      <alignment horizontal="center" vertical="top"/>
      <protection/>
    </xf>
    <xf numFmtId="2" fontId="7" fillId="0" borderId="0" xfId="54" applyNumberFormat="1" applyFont="1" applyAlignment="1">
      <alignment horizontal="center" vertical="top"/>
      <protection/>
    </xf>
    <xf numFmtId="2" fontId="28" fillId="0" borderId="0" xfId="54" applyNumberFormat="1" applyFont="1" applyAlignment="1">
      <alignment horizontal="center" vertical="top"/>
      <protection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0" xfId="54" applyFont="1" applyAlignment="1">
      <alignment/>
      <protection/>
    </xf>
    <xf numFmtId="0" fontId="33" fillId="0" borderId="10" xfId="52" applyFont="1" applyFill="1" applyBorder="1" applyAlignment="1">
      <alignment wrapText="1"/>
      <protection/>
    </xf>
    <xf numFmtId="187" fontId="5" fillId="0" borderId="10" xfId="52" applyNumberFormat="1" applyFont="1" applyFill="1" applyBorder="1" applyAlignment="1">
      <alignment horizontal="center" wrapText="1"/>
      <protection/>
    </xf>
    <xf numFmtId="187" fontId="33" fillId="0" borderId="10" xfId="52" applyNumberFormat="1" applyFont="1" applyFill="1" applyBorder="1" applyAlignment="1">
      <alignment horizontal="center" wrapText="1"/>
      <protection/>
    </xf>
    <xf numFmtId="187" fontId="33" fillId="0" borderId="10" xfId="52" applyNumberFormat="1" applyFont="1" applyBorder="1" applyAlignment="1">
      <alignment horizontal="center" wrapText="1"/>
      <protection/>
    </xf>
    <xf numFmtId="0" fontId="5" fillId="0" borderId="0" xfId="52" applyFont="1" applyAlignment="1">
      <alignment horizontal="center"/>
      <protection/>
    </xf>
    <xf numFmtId="0" fontId="10" fillId="24" borderId="0" xfId="54" applyFont="1" applyFill="1" applyAlignment="1">
      <alignment horizontal="center" vertical="top" wrapText="1"/>
      <protection/>
    </xf>
    <xf numFmtId="0" fontId="7" fillId="24" borderId="0" xfId="54" applyFont="1" applyFill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7" fillId="0" borderId="0" xfId="54" applyFont="1" applyAlignment="1">
      <alignment horizontal="center" vertical="top"/>
      <protection/>
    </xf>
    <xf numFmtId="0" fontId="34" fillId="0" borderId="0" xfId="0" applyFont="1" applyFill="1" applyAlignment="1">
      <alignment horizontal="center" vertical="top" wrapText="1"/>
    </xf>
    <xf numFmtId="0" fontId="35" fillId="0" borderId="0" xfId="0" applyFont="1" applyAlignment="1">
      <alignment horizontal="center"/>
    </xf>
    <xf numFmtId="189" fontId="33" fillId="0" borderId="10" xfId="0" applyNumberFormat="1" applyFont="1" applyFill="1" applyBorder="1" applyAlignment="1">
      <alignment horizontal="center" vertical="top" wrapText="1"/>
    </xf>
    <xf numFmtId="182" fontId="33" fillId="0" borderId="13" xfId="0" applyNumberFormat="1" applyFont="1" applyFill="1" applyBorder="1" applyAlignment="1">
      <alignment horizontal="center" vertical="top" wrapText="1"/>
    </xf>
    <xf numFmtId="182" fontId="33" fillId="0" borderId="10" xfId="0" applyNumberFormat="1" applyFont="1" applyFill="1" applyBorder="1" applyAlignment="1">
      <alignment horizontal="center" vertical="top" wrapText="1"/>
    </xf>
    <xf numFmtId="182" fontId="33" fillId="0" borderId="14" xfId="0" applyNumberFormat="1" applyFont="1" applyFill="1" applyBorder="1" applyAlignment="1">
      <alignment horizontal="center" vertical="top" wrapText="1"/>
    </xf>
    <xf numFmtId="182" fontId="33" fillId="0" borderId="8" xfId="0" applyNumberFormat="1" applyFont="1" applyFill="1" applyBorder="1" applyAlignment="1">
      <alignment horizontal="center" vertical="top" wrapText="1"/>
    </xf>
    <xf numFmtId="0" fontId="33" fillId="0" borderId="8" xfId="0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189" fontId="35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top" wrapText="1"/>
    </xf>
    <xf numFmtId="0" fontId="36" fillId="0" borderId="0" xfId="54" applyFont="1" applyAlignment="1">
      <alignment horizontal="center"/>
      <protection/>
    </xf>
    <xf numFmtId="0" fontId="36" fillId="0" borderId="0" xfId="54" applyFont="1" applyAlignment="1">
      <alignment/>
      <protection/>
    </xf>
    <xf numFmtId="0" fontId="36" fillId="24" borderId="0" xfId="54" applyFont="1" applyFill="1" applyBorder="1" applyAlignment="1">
      <alignment horizontal="center" wrapText="1"/>
      <protection/>
    </xf>
    <xf numFmtId="0" fontId="10" fillId="0" borderId="0" xfId="54" applyFont="1" applyAlignment="1">
      <alignment horizontal="center" vertical="top" wrapText="1"/>
      <protection/>
    </xf>
    <xf numFmtId="0" fontId="37" fillId="0" borderId="0" xfId="54" applyFont="1" applyAlignment="1">
      <alignment horizontal="center" vertical="top" wrapText="1"/>
      <protection/>
    </xf>
    <xf numFmtId="0" fontId="36" fillId="24" borderId="0" xfId="54" applyFont="1" applyFill="1" applyAlignment="1">
      <alignment horizontal="center"/>
      <protection/>
    </xf>
    <xf numFmtId="0" fontId="36" fillId="24" borderId="0" xfId="54" applyFont="1" applyFill="1" applyAlignment="1">
      <alignment horizontal="center" wrapText="1"/>
      <protection/>
    </xf>
    <xf numFmtId="0" fontId="36" fillId="24" borderId="0" xfId="54" applyFont="1" applyFill="1" applyAlignment="1">
      <alignment horizontal="centerContinuous"/>
      <protection/>
    </xf>
    <xf numFmtId="182" fontId="36" fillId="24" borderId="0" xfId="54" applyNumberFormat="1" applyFont="1" applyFill="1" applyAlignment="1">
      <alignment horizontal="centerContinuous"/>
      <protection/>
    </xf>
    <xf numFmtId="0" fontId="36" fillId="0" borderId="0" xfId="54" applyFont="1" applyAlignment="1">
      <alignment horizontal="centerContinuous"/>
      <protection/>
    </xf>
    <xf numFmtId="0" fontId="38" fillId="24" borderId="10" xfId="54" applyFont="1" applyFill="1" applyBorder="1" applyAlignment="1">
      <alignment vertical="top" wrapText="1"/>
      <protection/>
    </xf>
    <xf numFmtId="0" fontId="38" fillId="0" borderId="10" xfId="54" applyFont="1" applyFill="1" applyBorder="1" applyAlignment="1">
      <alignment vertical="top"/>
      <protection/>
    </xf>
    <xf numFmtId="183" fontId="38" fillId="24" borderId="10" xfId="54" applyNumberFormat="1" applyFont="1" applyFill="1" applyBorder="1" applyAlignment="1">
      <alignment horizontal="center" vertical="top"/>
      <protection/>
    </xf>
    <xf numFmtId="2" fontId="38" fillId="24" borderId="10" xfId="54" applyNumberFormat="1" applyFont="1" applyFill="1" applyBorder="1" applyAlignment="1">
      <alignment horizontal="center" vertical="top"/>
      <protection/>
    </xf>
    <xf numFmtId="2" fontId="38" fillId="0" borderId="10" xfId="54" applyNumberFormat="1" applyFont="1" applyFill="1" applyBorder="1" applyAlignment="1">
      <alignment horizontal="center" vertical="top"/>
      <protection/>
    </xf>
    <xf numFmtId="183" fontId="38" fillId="0" borderId="10" xfId="54" applyNumberFormat="1" applyFont="1" applyFill="1" applyBorder="1" applyAlignment="1">
      <alignment horizontal="center" vertical="top"/>
      <protection/>
    </xf>
    <xf numFmtId="183" fontId="38" fillId="0" borderId="10" xfId="54" applyNumberFormat="1" applyFont="1" applyBorder="1" applyAlignment="1">
      <alignment horizontal="center" vertical="top"/>
      <protection/>
    </xf>
    <xf numFmtId="0" fontId="36" fillId="0" borderId="0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top" wrapText="1"/>
      <protection/>
    </xf>
    <xf numFmtId="2" fontId="36" fillId="24" borderId="10" xfId="54" applyNumberFormat="1" applyFont="1" applyFill="1" applyBorder="1" applyAlignment="1">
      <alignment horizontal="center" vertical="top"/>
      <protection/>
    </xf>
    <xf numFmtId="183" fontId="36" fillId="24" borderId="10" xfId="54" applyNumberFormat="1" applyFont="1" applyFill="1" applyBorder="1" applyAlignment="1">
      <alignment horizontal="center" vertical="top"/>
      <protection/>
    </xf>
    <xf numFmtId="2" fontId="36" fillId="0" borderId="10" xfId="54" applyNumberFormat="1" applyFont="1" applyFill="1" applyBorder="1" applyAlignment="1">
      <alignment horizontal="center" vertical="top"/>
      <protection/>
    </xf>
    <xf numFmtId="183" fontId="39" fillId="0" borderId="10" xfId="54" applyNumberFormat="1" applyFont="1" applyFill="1" applyBorder="1" applyAlignment="1">
      <alignment horizontal="center" vertical="top"/>
      <protection/>
    </xf>
    <xf numFmtId="183" fontId="39" fillId="24" borderId="10" xfId="54" applyNumberFormat="1" applyFont="1" applyFill="1" applyBorder="1" applyAlignment="1">
      <alignment horizontal="center" vertical="top"/>
      <protection/>
    </xf>
    <xf numFmtId="2" fontId="36" fillId="0" borderId="10" xfId="54" applyNumberFormat="1" applyFont="1" applyBorder="1" applyAlignment="1">
      <alignment horizontal="center" vertical="top"/>
      <protection/>
    </xf>
    <xf numFmtId="183" fontId="36" fillId="0" borderId="10" xfId="54" applyNumberFormat="1" applyFont="1" applyBorder="1" applyAlignment="1">
      <alignment horizontal="center" vertical="top"/>
      <protection/>
    </xf>
    <xf numFmtId="0" fontId="36" fillId="24" borderId="10" xfId="54" applyFont="1" applyFill="1" applyBorder="1" applyAlignment="1">
      <alignment vertical="top" wrapText="1"/>
      <protection/>
    </xf>
    <xf numFmtId="0" fontId="36" fillId="0" borderId="10" xfId="54" applyFont="1" applyFill="1" applyBorder="1" applyAlignment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H105" sqref="H105"/>
    </sheetView>
  </sheetViews>
  <sheetFormatPr defaultColWidth="9.140625" defaultRowHeight="12.75"/>
  <cols>
    <col min="1" max="1" width="10.57421875" style="38" customWidth="1"/>
    <col min="2" max="2" width="60.7109375" style="38" customWidth="1"/>
    <col min="3" max="3" width="7.8515625" style="56" customWidth="1"/>
    <col min="4" max="4" width="8.57421875" style="56" customWidth="1"/>
    <col min="5" max="5" width="12.8515625" style="56" hidden="1" customWidth="1"/>
    <col min="6" max="6" width="9.140625" style="56" hidden="1" customWidth="1"/>
    <col min="7" max="7" width="14.7109375" style="78" customWidth="1"/>
    <col min="8" max="8" width="15.8515625" style="59" customWidth="1"/>
    <col min="9" max="9" width="14.8515625" style="56" customWidth="1"/>
    <col min="10" max="10" width="9.140625" style="38" customWidth="1"/>
    <col min="11" max="16384" width="9.140625" style="1" customWidth="1"/>
  </cols>
  <sheetData>
    <row r="1" spans="6:9" ht="12.75">
      <c r="F1" s="105" t="s">
        <v>336</v>
      </c>
      <c r="G1" s="105"/>
      <c r="H1" s="105"/>
      <c r="I1" s="105"/>
    </row>
    <row r="2" spans="6:9" ht="12.75">
      <c r="F2" s="105"/>
      <c r="G2" s="105"/>
      <c r="H2" s="105"/>
      <c r="I2" s="105"/>
    </row>
    <row r="3" spans="1:9" ht="12.75">
      <c r="A3" s="39"/>
      <c r="B3" s="39"/>
      <c r="C3" s="57"/>
      <c r="D3" s="57"/>
      <c r="E3" s="57"/>
      <c r="F3" s="105"/>
      <c r="G3" s="105"/>
      <c r="H3" s="105"/>
      <c r="I3" s="105"/>
    </row>
    <row r="4" spans="1:9" ht="12.75">
      <c r="A4" s="39"/>
      <c r="B4" s="39"/>
      <c r="C4" s="57"/>
      <c r="D4" s="57"/>
      <c r="E4" s="57"/>
      <c r="F4" s="58"/>
      <c r="G4" s="58"/>
      <c r="H4" s="58"/>
      <c r="I4" s="58"/>
    </row>
    <row r="5" spans="1:9" ht="12.75">
      <c r="A5" s="39"/>
      <c r="B5" s="39"/>
      <c r="C5" s="57"/>
      <c r="D5" s="57"/>
      <c r="E5" s="57"/>
      <c r="F5" s="58"/>
      <c r="G5" s="58"/>
      <c r="H5" s="58"/>
      <c r="I5" s="58"/>
    </row>
    <row r="6" spans="1:9" ht="12.75">
      <c r="A6" s="39"/>
      <c r="B6" s="39"/>
      <c r="C6" s="57"/>
      <c r="D6" s="57"/>
      <c r="E6" s="57"/>
      <c r="F6" s="58"/>
      <c r="G6" s="58"/>
      <c r="H6" s="58"/>
      <c r="I6" s="58"/>
    </row>
    <row r="7" spans="1:7" ht="15" customHeight="1">
      <c r="A7" s="119" t="s">
        <v>327</v>
      </c>
      <c r="B7" s="119"/>
      <c r="C7" s="119"/>
      <c r="D7" s="119"/>
      <c r="E7" s="119"/>
      <c r="F7" s="119"/>
      <c r="G7" s="119"/>
    </row>
    <row r="8" spans="1:7" ht="12.75" customHeight="1">
      <c r="A8" s="119"/>
      <c r="B8" s="119"/>
      <c r="C8" s="119"/>
      <c r="D8" s="119"/>
      <c r="E8" s="119"/>
      <c r="F8" s="119"/>
      <c r="G8" s="119"/>
    </row>
    <row r="9" spans="1:8" ht="35.25" customHeight="1">
      <c r="A9" s="120"/>
      <c r="B9" s="120"/>
      <c r="C9" s="120"/>
      <c r="D9" s="120"/>
      <c r="E9" s="120"/>
      <c r="F9" s="120"/>
      <c r="G9" s="120"/>
      <c r="H9" s="60" t="s">
        <v>266</v>
      </c>
    </row>
    <row r="10" spans="1:10" s="2" customFormat="1" ht="49.5" customHeight="1">
      <c r="A10" s="61" t="s">
        <v>210</v>
      </c>
      <c r="B10" s="61" t="s">
        <v>209</v>
      </c>
      <c r="C10" s="61" t="s">
        <v>208</v>
      </c>
      <c r="D10" s="61" t="s">
        <v>206</v>
      </c>
      <c r="E10" s="61" t="s">
        <v>207</v>
      </c>
      <c r="F10" s="61" t="s">
        <v>206</v>
      </c>
      <c r="G10" s="62" t="s">
        <v>77</v>
      </c>
      <c r="H10" s="63" t="s">
        <v>276</v>
      </c>
      <c r="I10" s="63" t="s">
        <v>73</v>
      </c>
      <c r="J10" s="53"/>
    </row>
    <row r="11" spans="1:9" ht="18.75">
      <c r="A11" s="42"/>
      <c r="B11" s="128" t="s">
        <v>97</v>
      </c>
      <c r="C11" s="64" t="s">
        <v>205</v>
      </c>
      <c r="D11" s="64" t="s">
        <v>204</v>
      </c>
      <c r="E11" s="65"/>
      <c r="F11" s="65"/>
      <c r="G11" s="121">
        <v>18156.4</v>
      </c>
      <c r="H11" s="122">
        <v>16981.5</v>
      </c>
      <c r="I11" s="122">
        <f>H11/G11*100</f>
        <v>93.52900354695865</v>
      </c>
    </row>
    <row r="12" spans="1:9" ht="18.75">
      <c r="A12" s="42"/>
      <c r="B12" s="128" t="s">
        <v>203</v>
      </c>
      <c r="C12" s="64"/>
      <c r="D12" s="64"/>
      <c r="E12" s="65"/>
      <c r="F12" s="65"/>
      <c r="G12" s="121">
        <v>16658</v>
      </c>
      <c r="H12" s="122">
        <f>H13+H28-H35</f>
        <v>16974.5</v>
      </c>
      <c r="I12" s="122">
        <f aca="true" t="shared" si="0" ref="I12:I75">H12/G12*100</f>
        <v>101.89998799375675</v>
      </c>
    </row>
    <row r="13" spans="1:9" ht="57.75" customHeight="1">
      <c r="A13" s="42" t="s">
        <v>277</v>
      </c>
      <c r="B13" s="128" t="s">
        <v>278</v>
      </c>
      <c r="C13" s="65">
        <v>887</v>
      </c>
      <c r="D13" s="65"/>
      <c r="E13" s="65"/>
      <c r="F13" s="65"/>
      <c r="G13" s="121">
        <v>4886</v>
      </c>
      <c r="H13" s="122">
        <f>H14+H17</f>
        <v>4876.5</v>
      </c>
      <c r="I13" s="122">
        <f t="shared" si="0"/>
        <v>99.80556692591077</v>
      </c>
    </row>
    <row r="14" spans="1:10" s="3" customFormat="1" ht="56.25">
      <c r="A14" s="43" t="s">
        <v>202</v>
      </c>
      <c r="B14" s="128" t="s">
        <v>213</v>
      </c>
      <c r="C14" s="65">
        <v>887</v>
      </c>
      <c r="D14" s="64" t="s">
        <v>198</v>
      </c>
      <c r="E14" s="65"/>
      <c r="F14" s="64"/>
      <c r="G14" s="121">
        <v>1128.9</v>
      </c>
      <c r="H14" s="122">
        <v>1128.8</v>
      </c>
      <c r="I14" s="122">
        <f t="shared" si="0"/>
        <v>99.99114181947026</v>
      </c>
      <c r="J14" s="54"/>
    </row>
    <row r="15" spans="1:9" ht="18.75">
      <c r="A15" s="44" t="s">
        <v>201</v>
      </c>
      <c r="B15" s="112" t="s">
        <v>200</v>
      </c>
      <c r="C15" s="66">
        <v>887</v>
      </c>
      <c r="D15" s="32" t="s">
        <v>198</v>
      </c>
      <c r="E15" s="32" t="s">
        <v>251</v>
      </c>
      <c r="F15" s="32"/>
      <c r="G15" s="115">
        <v>1128.9</v>
      </c>
      <c r="H15" s="114">
        <v>1128.8</v>
      </c>
      <c r="I15" s="114">
        <f t="shared" si="0"/>
        <v>99.99114181947026</v>
      </c>
    </row>
    <row r="16" spans="1:9" ht="99.75" customHeight="1">
      <c r="A16" s="44" t="s">
        <v>199</v>
      </c>
      <c r="B16" s="112" t="s">
        <v>212</v>
      </c>
      <c r="C16" s="66">
        <v>887</v>
      </c>
      <c r="D16" s="32" t="s">
        <v>198</v>
      </c>
      <c r="E16" s="32" t="s">
        <v>251</v>
      </c>
      <c r="F16" s="32" t="s">
        <v>192</v>
      </c>
      <c r="G16" s="115">
        <v>1128.9</v>
      </c>
      <c r="H16" s="114">
        <v>1128.8</v>
      </c>
      <c r="I16" s="114">
        <f t="shared" si="0"/>
        <v>99.99114181947026</v>
      </c>
    </row>
    <row r="17" spans="1:9" ht="75" customHeight="1">
      <c r="A17" s="42" t="s">
        <v>197</v>
      </c>
      <c r="B17" s="128" t="s">
        <v>96</v>
      </c>
      <c r="C17" s="65">
        <v>887</v>
      </c>
      <c r="D17" s="64" t="s">
        <v>190</v>
      </c>
      <c r="E17" s="64"/>
      <c r="F17" s="64"/>
      <c r="G17" s="121">
        <v>3757.1</v>
      </c>
      <c r="H17" s="122">
        <v>3747.7</v>
      </c>
      <c r="I17" s="122">
        <f t="shared" si="0"/>
        <v>99.74980703201938</v>
      </c>
    </row>
    <row r="18" spans="1:9" ht="37.5" customHeight="1">
      <c r="A18" s="44" t="s">
        <v>196</v>
      </c>
      <c r="B18" s="112" t="s">
        <v>279</v>
      </c>
      <c r="C18" s="66">
        <v>887</v>
      </c>
      <c r="D18" s="32" t="s">
        <v>190</v>
      </c>
      <c r="E18" s="32" t="s">
        <v>254</v>
      </c>
      <c r="F18" s="32"/>
      <c r="G18" s="115">
        <v>3757.1</v>
      </c>
      <c r="H18" s="114">
        <v>3747.7</v>
      </c>
      <c r="I18" s="114">
        <f t="shared" si="0"/>
        <v>99.74980703201938</v>
      </c>
    </row>
    <row r="19" spans="1:9" ht="37.5" customHeight="1">
      <c r="A19" s="45" t="s">
        <v>195</v>
      </c>
      <c r="B19" s="128" t="s">
        <v>95</v>
      </c>
      <c r="C19" s="65">
        <v>887</v>
      </c>
      <c r="D19" s="64" t="s">
        <v>190</v>
      </c>
      <c r="E19" s="65" t="s">
        <v>232</v>
      </c>
      <c r="F19" s="65"/>
      <c r="G19" s="121">
        <v>954.5</v>
      </c>
      <c r="H19" s="122">
        <v>954.4</v>
      </c>
      <c r="I19" s="122">
        <f t="shared" si="0"/>
        <v>99.98952331063383</v>
      </c>
    </row>
    <row r="20" spans="1:9" ht="96.75" customHeight="1">
      <c r="A20" s="44" t="s">
        <v>280</v>
      </c>
      <c r="B20" s="112" t="s">
        <v>212</v>
      </c>
      <c r="C20" s="66">
        <v>887</v>
      </c>
      <c r="D20" s="32" t="s">
        <v>190</v>
      </c>
      <c r="E20" s="67" t="s">
        <v>232</v>
      </c>
      <c r="F20" s="66">
        <v>100</v>
      </c>
      <c r="G20" s="115">
        <v>954.5</v>
      </c>
      <c r="H20" s="114">
        <v>954.4</v>
      </c>
      <c r="I20" s="114">
        <f t="shared" si="0"/>
        <v>99.98952331063383</v>
      </c>
    </row>
    <row r="21" spans="1:9" ht="37.5">
      <c r="A21" s="42" t="s">
        <v>281</v>
      </c>
      <c r="B21" s="128" t="s">
        <v>94</v>
      </c>
      <c r="C21" s="65">
        <v>887</v>
      </c>
      <c r="D21" s="64" t="s">
        <v>190</v>
      </c>
      <c r="E21" s="68" t="s">
        <v>252</v>
      </c>
      <c r="F21" s="68"/>
      <c r="G21" s="121">
        <v>264.6</v>
      </c>
      <c r="H21" s="122">
        <v>264.6</v>
      </c>
      <c r="I21" s="122">
        <f t="shared" si="0"/>
        <v>100</v>
      </c>
    </row>
    <row r="22" spans="1:9" ht="93.75">
      <c r="A22" s="46" t="s">
        <v>282</v>
      </c>
      <c r="B22" s="112" t="s">
        <v>212</v>
      </c>
      <c r="C22" s="66">
        <v>887</v>
      </c>
      <c r="D22" s="32" t="s">
        <v>190</v>
      </c>
      <c r="E22" s="67" t="s">
        <v>252</v>
      </c>
      <c r="F22" s="67">
        <v>100</v>
      </c>
      <c r="G22" s="115">
        <v>264.6</v>
      </c>
      <c r="H22" s="114">
        <v>264.6</v>
      </c>
      <c r="I22" s="114">
        <f t="shared" si="0"/>
        <v>100</v>
      </c>
    </row>
    <row r="23" spans="1:9" ht="37.5">
      <c r="A23" s="42" t="s">
        <v>194</v>
      </c>
      <c r="B23" s="128" t="s">
        <v>283</v>
      </c>
      <c r="C23" s="65">
        <v>887</v>
      </c>
      <c r="D23" s="64" t="s">
        <v>190</v>
      </c>
      <c r="E23" s="68" t="s">
        <v>253</v>
      </c>
      <c r="F23" s="68"/>
      <c r="G23" s="121">
        <v>2538</v>
      </c>
      <c r="H23" s="122">
        <v>2528.9</v>
      </c>
      <c r="I23" s="122">
        <f t="shared" si="0"/>
        <v>99.6414499605989</v>
      </c>
    </row>
    <row r="24" spans="1:9" ht="93.75">
      <c r="A24" s="46" t="s">
        <v>193</v>
      </c>
      <c r="B24" s="112" t="s">
        <v>212</v>
      </c>
      <c r="C24" s="66">
        <v>887</v>
      </c>
      <c r="D24" s="32" t="s">
        <v>190</v>
      </c>
      <c r="E24" s="67" t="s">
        <v>253</v>
      </c>
      <c r="F24" s="67">
        <v>100</v>
      </c>
      <c r="G24" s="115">
        <v>2531</v>
      </c>
      <c r="H24" s="114">
        <v>2521.9</v>
      </c>
      <c r="I24" s="114">
        <f t="shared" si="0"/>
        <v>99.6404583168708</v>
      </c>
    </row>
    <row r="25" spans="1:9" ht="42.75" customHeight="1">
      <c r="A25" s="46" t="s">
        <v>284</v>
      </c>
      <c r="B25" s="112" t="s">
        <v>214</v>
      </c>
      <c r="C25" s="66">
        <v>887</v>
      </c>
      <c r="D25" s="32" t="s">
        <v>190</v>
      </c>
      <c r="E25" s="67" t="s">
        <v>253</v>
      </c>
      <c r="F25" s="67">
        <v>200</v>
      </c>
      <c r="G25" s="115">
        <v>7</v>
      </c>
      <c r="H25" s="117">
        <v>7</v>
      </c>
      <c r="I25" s="114">
        <f>H25/G25*100</f>
        <v>100</v>
      </c>
    </row>
    <row r="26" spans="1:9" ht="18.75">
      <c r="A26" s="46" t="s">
        <v>191</v>
      </c>
      <c r="B26" s="112" t="s">
        <v>170</v>
      </c>
      <c r="C26" s="66">
        <v>887</v>
      </c>
      <c r="D26" s="32" t="s">
        <v>190</v>
      </c>
      <c r="E26" s="67" t="s">
        <v>253</v>
      </c>
      <c r="F26" s="67">
        <v>800</v>
      </c>
      <c r="G26" s="115">
        <v>0</v>
      </c>
      <c r="H26" s="117"/>
      <c r="I26" s="114"/>
    </row>
    <row r="27" spans="1:10" s="3" customFormat="1" ht="55.5" customHeight="1">
      <c r="A27" s="42" t="s">
        <v>285</v>
      </c>
      <c r="B27" s="128" t="s">
        <v>215</v>
      </c>
      <c r="C27" s="65">
        <v>973</v>
      </c>
      <c r="D27" s="64"/>
      <c r="E27" s="68"/>
      <c r="F27" s="68"/>
      <c r="G27" s="121">
        <v>87204.7</v>
      </c>
      <c r="H27" s="122">
        <f>H28+H37+H40+H48+H52+H70+H85+H91+H103+H108</f>
        <v>72676.1</v>
      </c>
      <c r="I27" s="122">
        <f t="shared" si="0"/>
        <v>83.33965944496113</v>
      </c>
      <c r="J27" s="54"/>
    </row>
    <row r="28" spans="1:9" ht="18.75">
      <c r="A28" s="46"/>
      <c r="B28" s="112" t="s">
        <v>97</v>
      </c>
      <c r="C28" s="32" t="s">
        <v>171</v>
      </c>
      <c r="D28" s="32" t="s">
        <v>204</v>
      </c>
      <c r="E28" s="67"/>
      <c r="F28" s="67"/>
      <c r="G28" s="115">
        <v>13270.4</v>
      </c>
      <c r="H28" s="114">
        <v>12099.2</v>
      </c>
      <c r="I28" s="114">
        <f t="shared" si="0"/>
        <v>91.17434289848084</v>
      </c>
    </row>
    <row r="29" spans="1:9" ht="78.75" customHeight="1">
      <c r="A29" s="43" t="s">
        <v>202</v>
      </c>
      <c r="B29" s="128" t="s">
        <v>216</v>
      </c>
      <c r="C29" s="65">
        <v>973</v>
      </c>
      <c r="D29" s="64" t="s">
        <v>181</v>
      </c>
      <c r="E29" s="68"/>
      <c r="F29" s="68"/>
      <c r="G29" s="121">
        <f>G30+G32+G36</f>
        <v>11937.6</v>
      </c>
      <c r="H29" s="122">
        <v>11895.7</v>
      </c>
      <c r="I29" s="122">
        <f t="shared" si="0"/>
        <v>99.64900817584774</v>
      </c>
    </row>
    <row r="30" spans="1:9" ht="18.75">
      <c r="A30" s="43" t="s">
        <v>201</v>
      </c>
      <c r="B30" s="128" t="s">
        <v>267</v>
      </c>
      <c r="C30" s="65">
        <v>973</v>
      </c>
      <c r="D30" s="64" t="s">
        <v>181</v>
      </c>
      <c r="E30" s="68" t="s">
        <v>233</v>
      </c>
      <c r="F30" s="68"/>
      <c r="G30" s="121">
        <v>1117.4</v>
      </c>
      <c r="H30" s="122">
        <v>1102.5</v>
      </c>
      <c r="I30" s="122">
        <f t="shared" si="0"/>
        <v>98.66654734204403</v>
      </c>
    </row>
    <row r="31" spans="1:9" ht="98.25" customHeight="1">
      <c r="A31" s="46" t="s">
        <v>199</v>
      </c>
      <c r="B31" s="112" t="s">
        <v>212</v>
      </c>
      <c r="C31" s="66">
        <v>973</v>
      </c>
      <c r="D31" s="32" t="s">
        <v>181</v>
      </c>
      <c r="E31" s="32" t="s">
        <v>233</v>
      </c>
      <c r="F31" s="66">
        <v>100</v>
      </c>
      <c r="G31" s="115">
        <v>1117.4</v>
      </c>
      <c r="H31" s="114">
        <v>1102.5</v>
      </c>
      <c r="I31" s="114">
        <f t="shared" si="0"/>
        <v>98.66654734204403</v>
      </c>
    </row>
    <row r="32" spans="1:9" ht="37.5">
      <c r="A32" s="42" t="s">
        <v>286</v>
      </c>
      <c r="B32" s="128" t="s">
        <v>93</v>
      </c>
      <c r="C32" s="65">
        <v>973</v>
      </c>
      <c r="D32" s="64" t="s">
        <v>181</v>
      </c>
      <c r="E32" s="64" t="s">
        <v>234</v>
      </c>
      <c r="F32" s="65"/>
      <c r="G32" s="121">
        <v>10814.6</v>
      </c>
      <c r="H32" s="122">
        <v>10793.2</v>
      </c>
      <c r="I32" s="122">
        <f t="shared" si="0"/>
        <v>99.80211935716532</v>
      </c>
    </row>
    <row r="33" spans="1:9" ht="97.5" customHeight="1">
      <c r="A33" s="46" t="s">
        <v>287</v>
      </c>
      <c r="B33" s="112" t="s">
        <v>212</v>
      </c>
      <c r="C33" s="66">
        <v>973</v>
      </c>
      <c r="D33" s="32" t="s">
        <v>181</v>
      </c>
      <c r="E33" s="32" t="s">
        <v>234</v>
      </c>
      <c r="F33" s="66">
        <v>100</v>
      </c>
      <c r="G33" s="115">
        <v>8395.4</v>
      </c>
      <c r="H33" s="114">
        <v>8384.1</v>
      </c>
      <c r="I33" s="114">
        <f t="shared" si="0"/>
        <v>99.86540248231175</v>
      </c>
    </row>
    <row r="34" spans="1:9" ht="38.25" customHeight="1">
      <c r="A34" s="46" t="s">
        <v>288</v>
      </c>
      <c r="B34" s="112" t="s">
        <v>214</v>
      </c>
      <c r="C34" s="66">
        <v>973</v>
      </c>
      <c r="D34" s="32" t="s">
        <v>181</v>
      </c>
      <c r="E34" s="32" t="s">
        <v>234</v>
      </c>
      <c r="F34" s="67">
        <v>200</v>
      </c>
      <c r="G34" s="115">
        <v>2413.7</v>
      </c>
      <c r="H34" s="117">
        <v>2403.7</v>
      </c>
      <c r="I34" s="114">
        <f t="shared" si="0"/>
        <v>99.58569830550607</v>
      </c>
    </row>
    <row r="35" spans="1:9" ht="18.75">
      <c r="A35" s="46" t="s">
        <v>289</v>
      </c>
      <c r="B35" s="112" t="s">
        <v>170</v>
      </c>
      <c r="C35" s="66">
        <v>973</v>
      </c>
      <c r="D35" s="32" t="s">
        <v>181</v>
      </c>
      <c r="E35" s="32" t="s">
        <v>234</v>
      </c>
      <c r="F35" s="67">
        <v>800</v>
      </c>
      <c r="G35" s="116">
        <v>1.3</v>
      </c>
      <c r="H35" s="114">
        <v>1.2</v>
      </c>
      <c r="I35" s="114">
        <f t="shared" si="0"/>
        <v>92.3076923076923</v>
      </c>
    </row>
    <row r="36" spans="1:9" ht="93.75">
      <c r="A36" s="47" t="s">
        <v>290</v>
      </c>
      <c r="B36" s="128" t="s">
        <v>92</v>
      </c>
      <c r="C36" s="65">
        <v>973</v>
      </c>
      <c r="D36" s="64" t="s">
        <v>181</v>
      </c>
      <c r="E36" s="68" t="s">
        <v>183</v>
      </c>
      <c r="F36" s="68"/>
      <c r="G36" s="121">
        <v>5.6</v>
      </c>
      <c r="H36" s="114">
        <v>5.6</v>
      </c>
      <c r="I36" s="114">
        <f t="shared" si="0"/>
        <v>100</v>
      </c>
    </row>
    <row r="37" spans="1:9" ht="39.75" customHeight="1">
      <c r="A37" s="48" t="s">
        <v>291</v>
      </c>
      <c r="B37" s="112" t="s">
        <v>214</v>
      </c>
      <c r="C37" s="66">
        <v>973</v>
      </c>
      <c r="D37" s="32" t="s">
        <v>181</v>
      </c>
      <c r="E37" s="67" t="s">
        <v>180</v>
      </c>
      <c r="F37" s="67">
        <v>200</v>
      </c>
      <c r="G37" s="115">
        <v>5.6</v>
      </c>
      <c r="H37" s="117">
        <v>5.6</v>
      </c>
      <c r="I37" s="114">
        <f t="shared" si="0"/>
        <v>100</v>
      </c>
    </row>
    <row r="38" spans="1:9" ht="18.75">
      <c r="A38" s="42" t="s">
        <v>197</v>
      </c>
      <c r="B38" s="128" t="s">
        <v>91</v>
      </c>
      <c r="C38" s="65">
        <v>973</v>
      </c>
      <c r="D38" s="64" t="s">
        <v>175</v>
      </c>
      <c r="E38" s="64"/>
      <c r="F38" s="68"/>
      <c r="G38" s="123">
        <v>1069.3</v>
      </c>
      <c r="H38" s="124">
        <f>H39</f>
        <v>0</v>
      </c>
      <c r="I38" s="125">
        <f t="shared" si="0"/>
        <v>0</v>
      </c>
    </row>
    <row r="39" spans="1:9" ht="18.75">
      <c r="A39" s="44" t="s">
        <v>196</v>
      </c>
      <c r="B39" s="112" t="s">
        <v>177</v>
      </c>
      <c r="C39" s="66">
        <v>973</v>
      </c>
      <c r="D39" s="32" t="s">
        <v>175</v>
      </c>
      <c r="E39" s="32" t="s">
        <v>255</v>
      </c>
      <c r="F39" s="32"/>
      <c r="G39" s="116">
        <v>1069.3</v>
      </c>
      <c r="H39" s="124"/>
      <c r="I39" s="125">
        <f t="shared" si="0"/>
        <v>0</v>
      </c>
    </row>
    <row r="40" spans="1:9" ht="18.75">
      <c r="A40" s="44" t="s">
        <v>195</v>
      </c>
      <c r="B40" s="112" t="s">
        <v>170</v>
      </c>
      <c r="C40" s="32" t="s">
        <v>171</v>
      </c>
      <c r="D40" s="32" t="s">
        <v>175</v>
      </c>
      <c r="E40" s="32" t="s">
        <v>255</v>
      </c>
      <c r="F40" s="32" t="s">
        <v>99</v>
      </c>
      <c r="G40" s="116">
        <v>1069.3</v>
      </c>
      <c r="H40" s="125"/>
      <c r="I40" s="125"/>
    </row>
    <row r="41" spans="1:9" ht="18.75">
      <c r="A41" s="43" t="s">
        <v>189</v>
      </c>
      <c r="B41" s="128" t="s">
        <v>90</v>
      </c>
      <c r="C41" s="64" t="s">
        <v>171</v>
      </c>
      <c r="D41" s="64" t="s">
        <v>169</v>
      </c>
      <c r="E41" s="64"/>
      <c r="F41" s="64"/>
      <c r="G41" s="121">
        <v>263.5</v>
      </c>
      <c r="H41" s="122">
        <v>203.4</v>
      </c>
      <c r="I41" s="122">
        <f t="shared" si="0"/>
        <v>77.19165085388995</v>
      </c>
    </row>
    <row r="42" spans="1:9" ht="57.75" customHeight="1">
      <c r="A42" s="49" t="s">
        <v>188</v>
      </c>
      <c r="B42" s="112" t="s">
        <v>89</v>
      </c>
      <c r="C42" s="32" t="s">
        <v>171</v>
      </c>
      <c r="D42" s="32" t="s">
        <v>169</v>
      </c>
      <c r="E42" s="32" t="s">
        <v>235</v>
      </c>
      <c r="F42" s="32"/>
      <c r="G42" s="115">
        <v>50</v>
      </c>
      <c r="H42" s="114">
        <v>49.414</v>
      </c>
      <c r="I42" s="114">
        <f t="shared" si="0"/>
        <v>98.828</v>
      </c>
    </row>
    <row r="43" spans="1:9" ht="37.5">
      <c r="A43" s="44" t="s">
        <v>187</v>
      </c>
      <c r="B43" s="112" t="s">
        <v>214</v>
      </c>
      <c r="C43" s="32" t="s">
        <v>171</v>
      </c>
      <c r="D43" s="32" t="s">
        <v>169</v>
      </c>
      <c r="E43" s="32" t="s">
        <v>235</v>
      </c>
      <c r="F43" s="32" t="s">
        <v>78</v>
      </c>
      <c r="G43" s="115">
        <v>50</v>
      </c>
      <c r="H43" s="114">
        <v>49.4</v>
      </c>
      <c r="I43" s="114">
        <f t="shared" si="0"/>
        <v>98.8</v>
      </c>
    </row>
    <row r="44" spans="1:9" ht="37.5">
      <c r="A44" s="49" t="s">
        <v>186</v>
      </c>
      <c r="B44" s="112" t="s">
        <v>88</v>
      </c>
      <c r="C44" s="66">
        <v>973</v>
      </c>
      <c r="D44" s="32" t="s">
        <v>169</v>
      </c>
      <c r="E44" s="66" t="s">
        <v>237</v>
      </c>
      <c r="F44" s="32"/>
      <c r="G44" s="115">
        <v>131.5</v>
      </c>
      <c r="H44" s="114">
        <v>72</v>
      </c>
      <c r="I44" s="114">
        <f t="shared" si="0"/>
        <v>54.752851711026615</v>
      </c>
    </row>
    <row r="45" spans="1:9" ht="39" customHeight="1">
      <c r="A45" s="49" t="s">
        <v>185</v>
      </c>
      <c r="B45" s="112" t="s">
        <v>214</v>
      </c>
      <c r="C45" s="66">
        <v>973</v>
      </c>
      <c r="D45" s="32" t="s">
        <v>169</v>
      </c>
      <c r="E45" s="66" t="s">
        <v>237</v>
      </c>
      <c r="F45" s="32" t="s">
        <v>78</v>
      </c>
      <c r="G45" s="115">
        <v>131.5</v>
      </c>
      <c r="H45" s="114">
        <v>72</v>
      </c>
      <c r="I45" s="114">
        <f t="shared" si="0"/>
        <v>54.752851711026615</v>
      </c>
    </row>
    <row r="46" spans="1:9" ht="57.75" customHeight="1">
      <c r="A46" s="49" t="s">
        <v>184</v>
      </c>
      <c r="B46" s="112" t="s">
        <v>87</v>
      </c>
      <c r="C46" s="66">
        <v>973</v>
      </c>
      <c r="D46" s="32" t="s">
        <v>169</v>
      </c>
      <c r="E46" s="66" t="s">
        <v>236</v>
      </c>
      <c r="F46" s="32"/>
      <c r="G46" s="115">
        <v>82</v>
      </c>
      <c r="H46" s="114">
        <v>82</v>
      </c>
      <c r="I46" s="114">
        <f t="shared" si="0"/>
        <v>100</v>
      </c>
    </row>
    <row r="47" spans="1:9" ht="18.75">
      <c r="A47" s="49" t="s">
        <v>182</v>
      </c>
      <c r="B47" s="112" t="s">
        <v>170</v>
      </c>
      <c r="C47" s="66">
        <v>973</v>
      </c>
      <c r="D47" s="32" t="s">
        <v>169</v>
      </c>
      <c r="E47" s="66" t="s">
        <v>236</v>
      </c>
      <c r="F47" s="32" t="s">
        <v>99</v>
      </c>
      <c r="G47" s="115">
        <v>82</v>
      </c>
      <c r="H47" s="114">
        <v>82</v>
      </c>
      <c r="I47" s="114">
        <f t="shared" si="0"/>
        <v>100</v>
      </c>
    </row>
    <row r="48" spans="1:9" ht="37.5">
      <c r="A48" s="50" t="s">
        <v>179</v>
      </c>
      <c r="B48" s="128" t="s">
        <v>217</v>
      </c>
      <c r="C48" s="65">
        <v>973</v>
      </c>
      <c r="D48" s="64" t="s">
        <v>168</v>
      </c>
      <c r="E48" s="65"/>
      <c r="F48" s="64"/>
      <c r="G48" s="121">
        <v>222.5</v>
      </c>
      <c r="H48" s="122">
        <v>222.5</v>
      </c>
      <c r="I48" s="122">
        <f t="shared" si="0"/>
        <v>100</v>
      </c>
    </row>
    <row r="49" spans="1:10" s="4" customFormat="1" ht="56.25">
      <c r="A49" s="44" t="s">
        <v>178</v>
      </c>
      <c r="B49" s="112" t="s">
        <v>86</v>
      </c>
      <c r="C49" s="66">
        <v>973</v>
      </c>
      <c r="D49" s="32" t="s">
        <v>164</v>
      </c>
      <c r="E49" s="66"/>
      <c r="F49" s="32"/>
      <c r="G49" s="115">
        <v>222.5</v>
      </c>
      <c r="H49" s="114">
        <v>222.5</v>
      </c>
      <c r="I49" s="114">
        <f t="shared" si="0"/>
        <v>100</v>
      </c>
      <c r="J49" s="55"/>
    </row>
    <row r="50" spans="1:9" ht="57" customHeight="1">
      <c r="A50" s="44" t="s">
        <v>176</v>
      </c>
      <c r="B50" s="112" t="s">
        <v>218</v>
      </c>
      <c r="C50" s="66">
        <v>973</v>
      </c>
      <c r="D50" s="32" t="s">
        <v>164</v>
      </c>
      <c r="E50" s="66" t="s">
        <v>256</v>
      </c>
      <c r="F50" s="66"/>
      <c r="G50" s="115">
        <v>222.5</v>
      </c>
      <c r="H50" s="114">
        <v>222.5</v>
      </c>
      <c r="I50" s="114">
        <f t="shared" si="0"/>
        <v>100</v>
      </c>
    </row>
    <row r="51" spans="1:9" ht="37.5">
      <c r="A51" s="46" t="s">
        <v>292</v>
      </c>
      <c r="B51" s="112" t="s">
        <v>214</v>
      </c>
      <c r="C51" s="66">
        <v>973</v>
      </c>
      <c r="D51" s="32" t="s">
        <v>164</v>
      </c>
      <c r="E51" s="66" t="s">
        <v>257</v>
      </c>
      <c r="F51" s="66">
        <v>200</v>
      </c>
      <c r="G51" s="115">
        <v>222.5</v>
      </c>
      <c r="H51" s="114">
        <v>222.5</v>
      </c>
      <c r="I51" s="114">
        <f t="shared" si="0"/>
        <v>100</v>
      </c>
    </row>
    <row r="52" spans="1:9" ht="21" customHeight="1">
      <c r="A52" s="50" t="s">
        <v>174</v>
      </c>
      <c r="B52" s="128" t="s">
        <v>163</v>
      </c>
      <c r="C52" s="65">
        <v>973</v>
      </c>
      <c r="D52" s="64" t="s">
        <v>162</v>
      </c>
      <c r="E52" s="65"/>
      <c r="F52" s="65"/>
      <c r="G52" s="121">
        <v>36950.1</v>
      </c>
      <c r="H52" s="122">
        <v>24582.6</v>
      </c>
      <c r="I52" s="122">
        <f t="shared" si="0"/>
        <v>66.52918395349403</v>
      </c>
    </row>
    <row r="53" spans="1:9" ht="18.75">
      <c r="A53" s="42" t="s">
        <v>173</v>
      </c>
      <c r="B53" s="112" t="s">
        <v>160</v>
      </c>
      <c r="C53" s="66">
        <v>973</v>
      </c>
      <c r="D53" s="32" t="s">
        <v>136</v>
      </c>
      <c r="E53" s="66"/>
      <c r="F53" s="66"/>
      <c r="G53" s="115">
        <f>G54+G56+G58+G60+G62+G64+G66+G68</f>
        <v>36950.1</v>
      </c>
      <c r="H53" s="114">
        <v>24582.6</v>
      </c>
      <c r="I53" s="114">
        <f t="shared" si="0"/>
        <v>66.52918395349403</v>
      </c>
    </row>
    <row r="54" spans="1:9" ht="18.75">
      <c r="A54" s="49" t="s">
        <v>172</v>
      </c>
      <c r="B54" s="112" t="s">
        <v>268</v>
      </c>
      <c r="C54" s="66">
        <v>973</v>
      </c>
      <c r="D54" s="32" t="s">
        <v>136</v>
      </c>
      <c r="E54" s="66" t="s">
        <v>258</v>
      </c>
      <c r="F54" s="66"/>
      <c r="G54" s="115">
        <v>36950.1</v>
      </c>
      <c r="H54" s="114">
        <v>24582.6</v>
      </c>
      <c r="I54" s="114">
        <f t="shared" si="0"/>
        <v>66.52918395349403</v>
      </c>
    </row>
    <row r="55" spans="1:9" ht="37.5" customHeight="1">
      <c r="A55" s="46" t="s">
        <v>293</v>
      </c>
      <c r="B55" s="112" t="s">
        <v>214</v>
      </c>
      <c r="C55" s="66">
        <v>973</v>
      </c>
      <c r="D55" s="32" t="s">
        <v>136</v>
      </c>
      <c r="E55" s="66" t="s">
        <v>258</v>
      </c>
      <c r="F55" s="66">
        <v>200</v>
      </c>
      <c r="G55" s="115">
        <v>36950.1</v>
      </c>
      <c r="H55" s="114">
        <v>24582.6</v>
      </c>
      <c r="I55" s="114">
        <v>66.5</v>
      </c>
    </row>
    <row r="56" spans="1:9" ht="56.25" hidden="1">
      <c r="A56" s="49" t="s">
        <v>158</v>
      </c>
      <c r="B56" s="112" t="s">
        <v>219</v>
      </c>
      <c r="C56" s="66">
        <v>973</v>
      </c>
      <c r="D56" s="32" t="s">
        <v>136</v>
      </c>
      <c r="E56" s="66" t="s">
        <v>156</v>
      </c>
      <c r="F56" s="66"/>
      <c r="G56" s="115"/>
      <c r="H56" s="114"/>
      <c r="I56" s="114"/>
    </row>
    <row r="57" spans="1:9" ht="37.5" hidden="1">
      <c r="A57" s="49" t="s">
        <v>157</v>
      </c>
      <c r="B57" s="112" t="s">
        <v>214</v>
      </c>
      <c r="C57" s="66">
        <v>973</v>
      </c>
      <c r="D57" s="32" t="s">
        <v>136</v>
      </c>
      <c r="E57" s="66" t="s">
        <v>156</v>
      </c>
      <c r="F57" s="66">
        <v>200</v>
      </c>
      <c r="G57" s="115"/>
      <c r="H57" s="114">
        <f>H58</f>
        <v>0</v>
      </c>
      <c r="I57" s="114"/>
    </row>
    <row r="58" spans="1:9" ht="37.5" hidden="1">
      <c r="A58" s="49" t="s">
        <v>155</v>
      </c>
      <c r="B58" s="112" t="s">
        <v>154</v>
      </c>
      <c r="C58" s="66">
        <v>973</v>
      </c>
      <c r="D58" s="32" t="s">
        <v>136</v>
      </c>
      <c r="E58" s="66" t="s">
        <v>152</v>
      </c>
      <c r="F58" s="66"/>
      <c r="G58" s="115"/>
      <c r="H58" s="114"/>
      <c r="I58" s="114"/>
    </row>
    <row r="59" spans="1:9" ht="37.5" hidden="1">
      <c r="A59" s="49" t="s">
        <v>153</v>
      </c>
      <c r="B59" s="112" t="s">
        <v>214</v>
      </c>
      <c r="C59" s="66">
        <v>973</v>
      </c>
      <c r="D59" s="32" t="s">
        <v>136</v>
      </c>
      <c r="E59" s="66" t="s">
        <v>152</v>
      </c>
      <c r="F59" s="66">
        <v>200</v>
      </c>
      <c r="G59" s="115"/>
      <c r="H59" s="114">
        <f>H60</f>
        <v>0</v>
      </c>
      <c r="I59" s="114"/>
    </row>
    <row r="60" spans="1:9" ht="93.75" hidden="1">
      <c r="A60" s="49" t="s">
        <v>151</v>
      </c>
      <c r="B60" s="112" t="s">
        <v>220</v>
      </c>
      <c r="C60" s="66">
        <v>973</v>
      </c>
      <c r="D60" s="32" t="s">
        <v>136</v>
      </c>
      <c r="E60" s="66" t="s">
        <v>149</v>
      </c>
      <c r="F60" s="66"/>
      <c r="G60" s="115"/>
      <c r="H60" s="114"/>
      <c r="I60" s="114"/>
    </row>
    <row r="61" spans="1:9" ht="37.5" hidden="1">
      <c r="A61" s="49" t="s">
        <v>150</v>
      </c>
      <c r="B61" s="112" t="s">
        <v>214</v>
      </c>
      <c r="C61" s="66">
        <v>973</v>
      </c>
      <c r="D61" s="32" t="s">
        <v>136</v>
      </c>
      <c r="E61" s="66" t="s">
        <v>149</v>
      </c>
      <c r="F61" s="66">
        <v>200</v>
      </c>
      <c r="G61" s="115"/>
      <c r="H61" s="114">
        <f>H62</f>
        <v>0</v>
      </c>
      <c r="I61" s="114"/>
    </row>
    <row r="62" spans="1:9" ht="37.5" hidden="1">
      <c r="A62" s="49" t="s">
        <v>148</v>
      </c>
      <c r="B62" s="112" t="s">
        <v>221</v>
      </c>
      <c r="C62" s="66">
        <v>973</v>
      </c>
      <c r="D62" s="32" t="s">
        <v>136</v>
      </c>
      <c r="E62" s="66" t="s">
        <v>146</v>
      </c>
      <c r="F62" s="66"/>
      <c r="G62" s="115"/>
      <c r="H62" s="114"/>
      <c r="I62" s="114"/>
    </row>
    <row r="63" spans="1:9" ht="37.5" hidden="1">
      <c r="A63" s="49" t="s">
        <v>147</v>
      </c>
      <c r="B63" s="112" t="s">
        <v>214</v>
      </c>
      <c r="C63" s="66">
        <v>973</v>
      </c>
      <c r="D63" s="32" t="s">
        <v>136</v>
      </c>
      <c r="E63" s="66" t="s">
        <v>146</v>
      </c>
      <c r="F63" s="66">
        <v>200</v>
      </c>
      <c r="G63" s="115"/>
      <c r="H63" s="114">
        <f>H64</f>
        <v>0</v>
      </c>
      <c r="I63" s="114"/>
    </row>
    <row r="64" spans="1:9" ht="75" hidden="1">
      <c r="A64" s="49" t="s">
        <v>145</v>
      </c>
      <c r="B64" s="112" t="s">
        <v>245</v>
      </c>
      <c r="C64" s="66">
        <v>973</v>
      </c>
      <c r="D64" s="32" t="s">
        <v>136</v>
      </c>
      <c r="E64" s="66" t="s">
        <v>144</v>
      </c>
      <c r="F64" s="66"/>
      <c r="G64" s="115"/>
      <c r="H64" s="114"/>
      <c r="I64" s="114"/>
    </row>
    <row r="65" spans="1:9" ht="37.5" hidden="1">
      <c r="A65" s="49" t="s">
        <v>143</v>
      </c>
      <c r="B65" s="112" t="s">
        <v>214</v>
      </c>
      <c r="C65" s="66">
        <v>973</v>
      </c>
      <c r="D65" s="32" t="s">
        <v>136</v>
      </c>
      <c r="E65" s="66" t="s">
        <v>144</v>
      </c>
      <c r="F65" s="66">
        <v>200</v>
      </c>
      <c r="G65" s="115"/>
      <c r="H65" s="114">
        <f>H66</f>
        <v>0</v>
      </c>
      <c r="I65" s="114"/>
    </row>
    <row r="66" spans="1:9" ht="56.25" hidden="1">
      <c r="A66" s="49" t="s">
        <v>142</v>
      </c>
      <c r="B66" s="112" t="s">
        <v>222</v>
      </c>
      <c r="C66" s="66">
        <v>973</v>
      </c>
      <c r="D66" s="32" t="s">
        <v>136</v>
      </c>
      <c r="E66" s="66" t="s">
        <v>141</v>
      </c>
      <c r="F66" s="66"/>
      <c r="G66" s="115"/>
      <c r="H66" s="114"/>
      <c r="I66" s="114"/>
    </row>
    <row r="67" spans="1:9" ht="37.5" hidden="1">
      <c r="A67" s="49" t="s">
        <v>140</v>
      </c>
      <c r="B67" s="112" t="s">
        <v>214</v>
      </c>
      <c r="C67" s="66">
        <v>973</v>
      </c>
      <c r="D67" s="32" t="s">
        <v>136</v>
      </c>
      <c r="E67" s="66" t="s">
        <v>141</v>
      </c>
      <c r="F67" s="66">
        <v>200</v>
      </c>
      <c r="G67" s="115"/>
      <c r="H67" s="114">
        <f>H68</f>
        <v>0</v>
      </c>
      <c r="I67" s="114"/>
    </row>
    <row r="68" spans="1:9" ht="37.5" hidden="1">
      <c r="A68" s="49" t="s">
        <v>139</v>
      </c>
      <c r="B68" s="112" t="s">
        <v>223</v>
      </c>
      <c r="C68" s="66">
        <v>973</v>
      </c>
      <c r="D68" s="32" t="s">
        <v>136</v>
      </c>
      <c r="E68" s="66" t="s">
        <v>137</v>
      </c>
      <c r="F68" s="66"/>
      <c r="G68" s="115"/>
      <c r="H68" s="114">
        <v>0</v>
      </c>
      <c r="I68" s="114"/>
    </row>
    <row r="69" spans="1:9" ht="37.5" hidden="1">
      <c r="A69" s="49" t="s">
        <v>138</v>
      </c>
      <c r="B69" s="112" t="s">
        <v>214</v>
      </c>
      <c r="C69" s="66">
        <v>973</v>
      </c>
      <c r="D69" s="32" t="s">
        <v>136</v>
      </c>
      <c r="E69" s="66" t="s">
        <v>137</v>
      </c>
      <c r="F69" s="66">
        <v>200</v>
      </c>
      <c r="G69" s="115"/>
      <c r="H69" s="114">
        <f>H70</f>
        <v>7450.6</v>
      </c>
      <c r="I69" s="114" t="e">
        <f t="shared" si="0"/>
        <v>#DIV/0!</v>
      </c>
    </row>
    <row r="70" spans="1:9" ht="18.75">
      <c r="A70" s="50" t="s">
        <v>167</v>
      </c>
      <c r="B70" s="128" t="s">
        <v>135</v>
      </c>
      <c r="C70" s="65">
        <v>973</v>
      </c>
      <c r="D70" s="64" t="s">
        <v>134</v>
      </c>
      <c r="E70" s="65"/>
      <c r="F70" s="65"/>
      <c r="G70" s="121">
        <v>7456.5</v>
      </c>
      <c r="H70" s="122">
        <v>7450.6</v>
      </c>
      <c r="I70" s="122">
        <f t="shared" si="0"/>
        <v>99.92087440488166</v>
      </c>
    </row>
    <row r="71" spans="1:9" ht="18.75">
      <c r="A71" s="42" t="s">
        <v>166</v>
      </c>
      <c r="B71" s="128" t="s">
        <v>85</v>
      </c>
      <c r="C71" s="65">
        <v>973</v>
      </c>
      <c r="D71" s="64" t="s">
        <v>129</v>
      </c>
      <c r="E71" s="65"/>
      <c r="F71" s="65"/>
      <c r="G71" s="121">
        <v>7456.5</v>
      </c>
      <c r="H71" s="122">
        <v>7450.6</v>
      </c>
      <c r="I71" s="122">
        <f t="shared" si="0"/>
        <v>99.92087440488166</v>
      </c>
    </row>
    <row r="72" spans="1:9" ht="57.75" customHeight="1">
      <c r="A72" s="46" t="s">
        <v>165</v>
      </c>
      <c r="B72" s="112" t="s">
        <v>224</v>
      </c>
      <c r="C72" s="66">
        <v>973</v>
      </c>
      <c r="D72" s="32" t="s">
        <v>129</v>
      </c>
      <c r="E72" s="66" t="s">
        <v>238</v>
      </c>
      <c r="F72" s="66"/>
      <c r="G72" s="115">
        <v>1895</v>
      </c>
      <c r="H72" s="114">
        <v>1895</v>
      </c>
      <c r="I72" s="114">
        <f t="shared" si="0"/>
        <v>100</v>
      </c>
    </row>
    <row r="73" spans="1:9" ht="57" customHeight="1">
      <c r="A73" s="46" t="s">
        <v>294</v>
      </c>
      <c r="B73" s="112" t="s">
        <v>225</v>
      </c>
      <c r="C73" s="66">
        <v>973</v>
      </c>
      <c r="D73" s="32" t="s">
        <v>129</v>
      </c>
      <c r="E73" s="66" t="s">
        <v>238</v>
      </c>
      <c r="F73" s="66">
        <v>600</v>
      </c>
      <c r="G73" s="115">
        <v>1895</v>
      </c>
      <c r="H73" s="114">
        <v>1895</v>
      </c>
      <c r="I73" s="114">
        <f t="shared" si="0"/>
        <v>100</v>
      </c>
    </row>
    <row r="74" spans="1:9" ht="56.25">
      <c r="A74" s="46" t="s">
        <v>295</v>
      </c>
      <c r="B74" s="112" t="s">
        <v>226</v>
      </c>
      <c r="C74" s="66">
        <v>973</v>
      </c>
      <c r="D74" s="32" t="s">
        <v>129</v>
      </c>
      <c r="E74" s="66" t="s">
        <v>239</v>
      </c>
      <c r="F74" s="66"/>
      <c r="G74" s="115">
        <v>4391.5</v>
      </c>
      <c r="H74" s="114">
        <v>4391.5</v>
      </c>
      <c r="I74" s="114">
        <f t="shared" si="0"/>
        <v>100</v>
      </c>
    </row>
    <row r="75" spans="1:9" ht="56.25">
      <c r="A75" s="46" t="s">
        <v>296</v>
      </c>
      <c r="B75" s="112" t="s">
        <v>225</v>
      </c>
      <c r="C75" s="66">
        <v>973</v>
      </c>
      <c r="D75" s="32" t="s">
        <v>129</v>
      </c>
      <c r="E75" s="66" t="s">
        <v>239</v>
      </c>
      <c r="F75" s="66">
        <v>600</v>
      </c>
      <c r="G75" s="115">
        <v>4391.5</v>
      </c>
      <c r="H75" s="114">
        <v>4391.5</v>
      </c>
      <c r="I75" s="114">
        <f t="shared" si="0"/>
        <v>100</v>
      </c>
    </row>
    <row r="76" spans="1:9" ht="37.5">
      <c r="A76" s="48" t="s">
        <v>297</v>
      </c>
      <c r="B76" s="112" t="s">
        <v>298</v>
      </c>
      <c r="C76" s="66">
        <v>973</v>
      </c>
      <c r="D76" s="32" t="s">
        <v>129</v>
      </c>
      <c r="E76" s="66" t="s">
        <v>128</v>
      </c>
      <c r="F76" s="32"/>
      <c r="G76" s="115">
        <v>1170</v>
      </c>
      <c r="H76" s="114">
        <v>1164.2</v>
      </c>
      <c r="I76" s="114">
        <f aca="true" t="shared" si="1" ref="I76:I111">H76/G76*100</f>
        <v>99.50427350427351</v>
      </c>
    </row>
    <row r="77" spans="1:9" ht="57" customHeight="1">
      <c r="A77" s="48" t="s">
        <v>299</v>
      </c>
      <c r="B77" s="112" t="s">
        <v>269</v>
      </c>
      <c r="C77" s="66">
        <v>973</v>
      </c>
      <c r="D77" s="32" t="s">
        <v>129</v>
      </c>
      <c r="E77" s="66" t="s">
        <v>240</v>
      </c>
      <c r="F77" s="32"/>
      <c r="G77" s="115">
        <v>200</v>
      </c>
      <c r="H77" s="114">
        <v>199</v>
      </c>
      <c r="I77" s="114">
        <f t="shared" si="1"/>
        <v>99.5</v>
      </c>
    </row>
    <row r="78" spans="1:9" ht="56.25">
      <c r="A78" s="46" t="s">
        <v>300</v>
      </c>
      <c r="B78" s="112" t="s">
        <v>225</v>
      </c>
      <c r="C78" s="66">
        <v>973</v>
      </c>
      <c r="D78" s="32" t="s">
        <v>129</v>
      </c>
      <c r="E78" s="66" t="s">
        <v>240</v>
      </c>
      <c r="F78" s="32" t="s">
        <v>105</v>
      </c>
      <c r="G78" s="115">
        <v>200</v>
      </c>
      <c r="H78" s="114">
        <v>199</v>
      </c>
      <c r="I78" s="114">
        <f t="shared" si="1"/>
        <v>99.5</v>
      </c>
    </row>
    <row r="79" spans="1:9" ht="73.5" customHeight="1">
      <c r="A79" s="46" t="s">
        <v>301</v>
      </c>
      <c r="B79" s="112" t="s">
        <v>302</v>
      </c>
      <c r="C79" s="66">
        <v>973</v>
      </c>
      <c r="D79" s="32" t="s">
        <v>129</v>
      </c>
      <c r="E79" s="66" t="s">
        <v>241</v>
      </c>
      <c r="F79" s="32"/>
      <c r="G79" s="115">
        <v>200</v>
      </c>
      <c r="H79" s="114">
        <v>199</v>
      </c>
      <c r="I79" s="114">
        <f t="shared" si="1"/>
        <v>99.5</v>
      </c>
    </row>
    <row r="80" spans="1:9" ht="57.75" customHeight="1">
      <c r="A80" s="46" t="s">
        <v>303</v>
      </c>
      <c r="B80" s="112" t="s">
        <v>225</v>
      </c>
      <c r="C80" s="66">
        <v>973</v>
      </c>
      <c r="D80" s="32" t="s">
        <v>129</v>
      </c>
      <c r="E80" s="66" t="s">
        <v>241</v>
      </c>
      <c r="F80" s="32" t="s">
        <v>105</v>
      </c>
      <c r="G80" s="115">
        <v>200</v>
      </c>
      <c r="H80" s="114">
        <v>199</v>
      </c>
      <c r="I80" s="114">
        <f t="shared" si="1"/>
        <v>99.5</v>
      </c>
    </row>
    <row r="81" spans="1:9" ht="80.25" customHeight="1">
      <c r="A81" s="46" t="s">
        <v>304</v>
      </c>
      <c r="B81" s="112" t="s">
        <v>271</v>
      </c>
      <c r="C81" s="66">
        <v>973</v>
      </c>
      <c r="D81" s="32" t="s">
        <v>129</v>
      </c>
      <c r="E81" s="66" t="s">
        <v>242</v>
      </c>
      <c r="F81" s="32"/>
      <c r="G81" s="115">
        <v>200</v>
      </c>
      <c r="H81" s="114">
        <v>199</v>
      </c>
      <c r="I81" s="114">
        <f t="shared" si="1"/>
        <v>99.5</v>
      </c>
    </row>
    <row r="82" spans="1:9" ht="56.25">
      <c r="A82" s="46" t="s">
        <v>305</v>
      </c>
      <c r="B82" s="112" t="s">
        <v>225</v>
      </c>
      <c r="C82" s="66">
        <v>973</v>
      </c>
      <c r="D82" s="32" t="s">
        <v>129</v>
      </c>
      <c r="E82" s="66" t="s">
        <v>242</v>
      </c>
      <c r="F82" s="32" t="s">
        <v>105</v>
      </c>
      <c r="G82" s="115">
        <v>200</v>
      </c>
      <c r="H82" s="114">
        <v>199</v>
      </c>
      <c r="I82" s="114">
        <f t="shared" si="1"/>
        <v>99.5</v>
      </c>
    </row>
    <row r="83" spans="1:9" ht="93.75">
      <c r="A83" s="46" t="s">
        <v>306</v>
      </c>
      <c r="B83" s="112" t="s">
        <v>270</v>
      </c>
      <c r="C83" s="66">
        <v>973</v>
      </c>
      <c r="D83" s="32" t="s">
        <v>129</v>
      </c>
      <c r="E83" s="66" t="s">
        <v>243</v>
      </c>
      <c r="F83" s="32"/>
      <c r="G83" s="115">
        <v>570</v>
      </c>
      <c r="H83" s="114">
        <v>567.2</v>
      </c>
      <c r="I83" s="114">
        <f t="shared" si="1"/>
        <v>99.50877192982458</v>
      </c>
    </row>
    <row r="84" spans="1:9" ht="56.25">
      <c r="A84" s="46" t="s">
        <v>307</v>
      </c>
      <c r="B84" s="112" t="s">
        <v>225</v>
      </c>
      <c r="C84" s="66">
        <v>973</v>
      </c>
      <c r="D84" s="32" t="s">
        <v>129</v>
      </c>
      <c r="E84" s="66" t="s">
        <v>243</v>
      </c>
      <c r="F84" s="32" t="s">
        <v>105</v>
      </c>
      <c r="G84" s="115">
        <v>570</v>
      </c>
      <c r="H84" s="114">
        <v>567.2</v>
      </c>
      <c r="I84" s="114">
        <f t="shared" si="1"/>
        <v>99.50877192982458</v>
      </c>
    </row>
    <row r="85" spans="1:9" ht="18.75">
      <c r="A85" s="42" t="s">
        <v>161</v>
      </c>
      <c r="B85" s="128" t="s">
        <v>127</v>
      </c>
      <c r="C85" s="65">
        <v>973</v>
      </c>
      <c r="D85" s="64" t="s">
        <v>126</v>
      </c>
      <c r="E85" s="65"/>
      <c r="F85" s="64"/>
      <c r="G85" s="121">
        <v>11205.6</v>
      </c>
      <c r="H85" s="122">
        <v>10904.1</v>
      </c>
      <c r="I85" s="122">
        <f t="shared" si="1"/>
        <v>97.30938102377382</v>
      </c>
    </row>
    <row r="86" spans="1:9" ht="18.75">
      <c r="A86" s="42" t="s">
        <v>308</v>
      </c>
      <c r="B86" s="128" t="s">
        <v>124</v>
      </c>
      <c r="C86" s="65">
        <v>973</v>
      </c>
      <c r="D86" s="64" t="s">
        <v>121</v>
      </c>
      <c r="E86" s="65"/>
      <c r="F86" s="65"/>
      <c r="G86" s="121">
        <v>11205.6</v>
      </c>
      <c r="H86" s="122">
        <v>10904.1</v>
      </c>
      <c r="I86" s="122">
        <f t="shared" si="1"/>
        <v>97.30938102377382</v>
      </c>
    </row>
    <row r="87" spans="1:9" ht="56.25">
      <c r="A87" s="46" t="s">
        <v>159</v>
      </c>
      <c r="B87" s="112" t="s">
        <v>227</v>
      </c>
      <c r="C87" s="66">
        <v>973</v>
      </c>
      <c r="D87" s="32" t="s">
        <v>121</v>
      </c>
      <c r="E87" s="66" t="s">
        <v>260</v>
      </c>
      <c r="F87" s="66"/>
      <c r="G87" s="115">
        <v>50</v>
      </c>
      <c r="H87" s="114">
        <v>0.357</v>
      </c>
      <c r="I87" s="114">
        <f t="shared" si="1"/>
        <v>0.714</v>
      </c>
    </row>
    <row r="88" spans="1:9" ht="37.5">
      <c r="A88" s="46" t="s">
        <v>309</v>
      </c>
      <c r="B88" s="112" t="s">
        <v>214</v>
      </c>
      <c r="C88" s="66">
        <v>973</v>
      </c>
      <c r="D88" s="32" t="s">
        <v>121</v>
      </c>
      <c r="E88" s="66" t="s">
        <v>260</v>
      </c>
      <c r="F88" s="66">
        <v>200</v>
      </c>
      <c r="G88" s="115">
        <v>50</v>
      </c>
      <c r="H88" s="114">
        <v>0.4</v>
      </c>
      <c r="I88" s="114">
        <f>H88/G88*100</f>
        <v>0.8</v>
      </c>
    </row>
    <row r="89" spans="1:9" ht="168.75" customHeight="1">
      <c r="A89" s="44" t="s">
        <v>310</v>
      </c>
      <c r="B89" s="112" t="s">
        <v>311</v>
      </c>
      <c r="C89" s="66">
        <v>973</v>
      </c>
      <c r="D89" s="32" t="s">
        <v>121</v>
      </c>
      <c r="E89" s="66" t="s">
        <v>259</v>
      </c>
      <c r="F89" s="32"/>
      <c r="G89" s="115">
        <v>11155.6</v>
      </c>
      <c r="H89" s="114">
        <v>10903.8</v>
      </c>
      <c r="I89" s="114">
        <f t="shared" si="1"/>
        <v>97.74283767793753</v>
      </c>
    </row>
    <row r="90" spans="1:9" ht="60.75" customHeight="1">
      <c r="A90" s="46" t="s">
        <v>312</v>
      </c>
      <c r="B90" s="112" t="s">
        <v>225</v>
      </c>
      <c r="C90" s="66">
        <v>973</v>
      </c>
      <c r="D90" s="32" t="s">
        <v>121</v>
      </c>
      <c r="E90" s="66" t="s">
        <v>259</v>
      </c>
      <c r="F90" s="32" t="s">
        <v>105</v>
      </c>
      <c r="G90" s="115">
        <v>11155.6</v>
      </c>
      <c r="H90" s="114">
        <v>10903.8</v>
      </c>
      <c r="I90" s="114">
        <f t="shared" si="1"/>
        <v>97.74283767793753</v>
      </c>
    </row>
    <row r="91" spans="1:9" ht="18.75">
      <c r="A91" s="42" t="s">
        <v>133</v>
      </c>
      <c r="B91" s="128" t="s">
        <v>84</v>
      </c>
      <c r="C91" s="65">
        <v>973</v>
      </c>
      <c r="D91" s="64" t="s">
        <v>119</v>
      </c>
      <c r="E91" s="65"/>
      <c r="F91" s="64"/>
      <c r="G91" s="121">
        <f>G92+G95</f>
        <v>9769.5</v>
      </c>
      <c r="H91" s="122">
        <v>9131.5</v>
      </c>
      <c r="I91" s="122">
        <f t="shared" si="1"/>
        <v>93.46947131378269</v>
      </c>
    </row>
    <row r="92" spans="1:9" ht="18.75">
      <c r="A92" s="42" t="s">
        <v>132</v>
      </c>
      <c r="B92" s="128" t="s">
        <v>83</v>
      </c>
      <c r="C92" s="65">
        <v>973</v>
      </c>
      <c r="D92" s="64" t="s">
        <v>114</v>
      </c>
      <c r="E92" s="65"/>
      <c r="F92" s="64"/>
      <c r="G92" s="121">
        <f>G93</f>
        <v>566</v>
      </c>
      <c r="H92" s="122">
        <v>488.8</v>
      </c>
      <c r="I92" s="122">
        <f t="shared" si="1"/>
        <v>86.36042402826855</v>
      </c>
    </row>
    <row r="93" spans="1:9" ht="56.25">
      <c r="A93" s="46" t="s">
        <v>131</v>
      </c>
      <c r="B93" s="112" t="s">
        <v>228</v>
      </c>
      <c r="C93" s="66">
        <v>973</v>
      </c>
      <c r="D93" s="32" t="s">
        <v>114</v>
      </c>
      <c r="E93" s="66" t="s">
        <v>261</v>
      </c>
      <c r="F93" s="32"/>
      <c r="G93" s="115">
        <f>G94</f>
        <v>566</v>
      </c>
      <c r="H93" s="114">
        <v>488.8</v>
      </c>
      <c r="I93" s="114">
        <f t="shared" si="1"/>
        <v>86.36042402826855</v>
      </c>
    </row>
    <row r="94" spans="1:9" ht="37.5">
      <c r="A94" s="46" t="s">
        <v>313</v>
      </c>
      <c r="B94" s="112" t="s">
        <v>109</v>
      </c>
      <c r="C94" s="66">
        <v>973</v>
      </c>
      <c r="D94" s="32" t="s">
        <v>114</v>
      </c>
      <c r="E94" s="66" t="s">
        <v>261</v>
      </c>
      <c r="F94" s="32" t="s">
        <v>115</v>
      </c>
      <c r="G94" s="115">
        <v>566</v>
      </c>
      <c r="H94" s="114">
        <v>488.8</v>
      </c>
      <c r="I94" s="114">
        <f t="shared" si="1"/>
        <v>86.36042402826855</v>
      </c>
    </row>
    <row r="95" spans="1:9" ht="18.75">
      <c r="A95" s="42" t="s">
        <v>130</v>
      </c>
      <c r="B95" s="128" t="s">
        <v>82</v>
      </c>
      <c r="C95" s="65">
        <v>973</v>
      </c>
      <c r="D95" s="64" t="s">
        <v>113</v>
      </c>
      <c r="E95" s="65"/>
      <c r="F95" s="65"/>
      <c r="G95" s="121">
        <f>G96+G99+G101</f>
        <v>9203.5</v>
      </c>
      <c r="H95" s="122">
        <v>8642.4</v>
      </c>
      <c r="I95" s="122">
        <f t="shared" si="1"/>
        <v>93.90340631281578</v>
      </c>
    </row>
    <row r="96" spans="1:9" ht="93.75">
      <c r="A96" s="44" t="s">
        <v>314</v>
      </c>
      <c r="B96" s="112" t="s">
        <v>229</v>
      </c>
      <c r="C96" s="66">
        <v>973</v>
      </c>
      <c r="D96" s="32" t="s">
        <v>113</v>
      </c>
      <c r="E96" s="32" t="s">
        <v>112</v>
      </c>
      <c r="F96" s="67"/>
      <c r="G96" s="115">
        <f>G97+G98</f>
        <v>2419.4</v>
      </c>
      <c r="H96" s="114">
        <v>2405.2</v>
      </c>
      <c r="I96" s="114">
        <f t="shared" si="1"/>
        <v>99.41307762255104</v>
      </c>
    </row>
    <row r="97" spans="1:9" ht="97.5" customHeight="1">
      <c r="A97" s="46" t="s">
        <v>315</v>
      </c>
      <c r="B97" s="112" t="s">
        <v>212</v>
      </c>
      <c r="C97" s="66">
        <v>973</v>
      </c>
      <c r="D97" s="32" t="s">
        <v>113</v>
      </c>
      <c r="E97" s="32" t="s">
        <v>112</v>
      </c>
      <c r="F97" s="67">
        <v>100</v>
      </c>
      <c r="G97" s="115">
        <f>2265.8+0.6</f>
        <v>2266.4</v>
      </c>
      <c r="H97" s="114">
        <v>2265.2</v>
      </c>
      <c r="I97" s="114">
        <f t="shared" si="1"/>
        <v>99.94705259442286</v>
      </c>
    </row>
    <row r="98" spans="1:9" ht="37.5">
      <c r="A98" s="51" t="s">
        <v>316</v>
      </c>
      <c r="B98" s="112" t="s">
        <v>214</v>
      </c>
      <c r="C98" s="66">
        <v>973</v>
      </c>
      <c r="D98" s="32" t="s">
        <v>113</v>
      </c>
      <c r="E98" s="32" t="s">
        <v>112</v>
      </c>
      <c r="F98" s="67">
        <v>200</v>
      </c>
      <c r="G98" s="115">
        <v>153</v>
      </c>
      <c r="H98" s="114">
        <v>139.4</v>
      </c>
      <c r="I98" s="114">
        <f t="shared" si="1"/>
        <v>91.11111111111111</v>
      </c>
    </row>
    <row r="99" spans="1:9" ht="93.75">
      <c r="A99" s="48" t="s">
        <v>317</v>
      </c>
      <c r="B99" s="112" t="s">
        <v>230</v>
      </c>
      <c r="C99" s="66">
        <v>973</v>
      </c>
      <c r="D99" s="66">
        <v>1004</v>
      </c>
      <c r="E99" s="66" t="s">
        <v>111</v>
      </c>
      <c r="F99" s="66"/>
      <c r="G99" s="115">
        <f>G100</f>
        <v>4919.3</v>
      </c>
      <c r="H99" s="114">
        <v>4372.7</v>
      </c>
      <c r="I99" s="114">
        <f t="shared" si="1"/>
        <v>88.88866302116153</v>
      </c>
    </row>
    <row r="100" spans="1:10" s="4" customFormat="1" ht="37.5">
      <c r="A100" s="48" t="s">
        <v>318</v>
      </c>
      <c r="B100" s="112" t="s">
        <v>109</v>
      </c>
      <c r="C100" s="66">
        <v>973</v>
      </c>
      <c r="D100" s="66">
        <v>1004</v>
      </c>
      <c r="E100" s="66" t="s">
        <v>111</v>
      </c>
      <c r="F100" s="66">
        <v>300</v>
      </c>
      <c r="G100" s="115">
        <v>4919.3</v>
      </c>
      <c r="H100" s="114">
        <v>43712.7</v>
      </c>
      <c r="I100" s="114">
        <f t="shared" si="1"/>
        <v>888.5959384465268</v>
      </c>
      <c r="J100" s="55"/>
    </row>
    <row r="101" spans="1:9" ht="37.5">
      <c r="A101" s="48" t="s">
        <v>319</v>
      </c>
      <c r="B101" s="112" t="s">
        <v>110</v>
      </c>
      <c r="C101" s="66">
        <v>973</v>
      </c>
      <c r="D101" s="66">
        <v>1004</v>
      </c>
      <c r="E101" s="66" t="s">
        <v>108</v>
      </c>
      <c r="F101" s="66"/>
      <c r="G101" s="115">
        <f>G102</f>
        <v>1864.8</v>
      </c>
      <c r="H101" s="114">
        <v>1864.8</v>
      </c>
      <c r="I101" s="114">
        <f t="shared" si="1"/>
        <v>100</v>
      </c>
    </row>
    <row r="102" spans="1:9" ht="37.5">
      <c r="A102" s="48" t="s">
        <v>320</v>
      </c>
      <c r="B102" s="112" t="s">
        <v>109</v>
      </c>
      <c r="C102" s="66">
        <v>973</v>
      </c>
      <c r="D102" s="66">
        <v>1004</v>
      </c>
      <c r="E102" s="66" t="s">
        <v>108</v>
      </c>
      <c r="F102" s="66">
        <v>300</v>
      </c>
      <c r="G102" s="115">
        <v>1864.8</v>
      </c>
      <c r="H102" s="114">
        <v>1864.8</v>
      </c>
      <c r="I102" s="114">
        <f t="shared" si="1"/>
        <v>100</v>
      </c>
    </row>
    <row r="103" spans="1:9" ht="18.75">
      <c r="A103" s="42" t="s">
        <v>125</v>
      </c>
      <c r="B103" s="128" t="s">
        <v>81</v>
      </c>
      <c r="C103" s="65">
        <v>973</v>
      </c>
      <c r="D103" s="64" t="s">
        <v>107</v>
      </c>
      <c r="E103" s="65"/>
      <c r="F103" s="65"/>
      <c r="G103" s="121">
        <f>G104</f>
        <v>2395</v>
      </c>
      <c r="H103" s="122">
        <v>2395</v>
      </c>
      <c r="I103" s="122">
        <f t="shared" si="1"/>
        <v>100</v>
      </c>
    </row>
    <row r="104" spans="1:9" ht="37.5">
      <c r="A104" s="49" t="s">
        <v>123</v>
      </c>
      <c r="B104" s="112" t="s">
        <v>80</v>
      </c>
      <c r="C104" s="66">
        <v>973</v>
      </c>
      <c r="D104" s="32" t="s">
        <v>106</v>
      </c>
      <c r="E104" s="66"/>
      <c r="F104" s="66"/>
      <c r="G104" s="115">
        <f>G105</f>
        <v>2395</v>
      </c>
      <c r="H104" s="114">
        <v>2395</v>
      </c>
      <c r="I104" s="114">
        <f t="shared" si="1"/>
        <v>100</v>
      </c>
    </row>
    <row r="105" spans="1:9" ht="59.25" customHeight="1">
      <c r="A105" s="49" t="s">
        <v>122</v>
      </c>
      <c r="B105" s="112" t="s">
        <v>231</v>
      </c>
      <c r="C105" s="66">
        <v>973</v>
      </c>
      <c r="D105" s="32" t="s">
        <v>106</v>
      </c>
      <c r="E105" s="66" t="s">
        <v>262</v>
      </c>
      <c r="F105" s="66"/>
      <c r="G105" s="115">
        <f>G106</f>
        <v>2395</v>
      </c>
      <c r="H105" s="114">
        <v>2395</v>
      </c>
      <c r="I105" s="114">
        <f>I106</f>
        <v>100</v>
      </c>
    </row>
    <row r="106" spans="1:9" ht="56.25">
      <c r="A106" s="46" t="s">
        <v>321</v>
      </c>
      <c r="B106" s="112" t="s">
        <v>225</v>
      </c>
      <c r="C106" s="66">
        <v>973</v>
      </c>
      <c r="D106" s="32" t="s">
        <v>106</v>
      </c>
      <c r="E106" s="66" t="s">
        <v>262</v>
      </c>
      <c r="F106" s="32" t="s">
        <v>105</v>
      </c>
      <c r="G106" s="115">
        <v>2395</v>
      </c>
      <c r="H106" s="114">
        <v>2395</v>
      </c>
      <c r="I106" s="114">
        <f t="shared" si="1"/>
        <v>100</v>
      </c>
    </row>
    <row r="107" spans="1:9" ht="18.75">
      <c r="A107" s="42" t="s">
        <v>120</v>
      </c>
      <c r="B107" s="128" t="s">
        <v>104</v>
      </c>
      <c r="C107" s="65">
        <v>973</v>
      </c>
      <c r="D107" s="64" t="s">
        <v>103</v>
      </c>
      <c r="E107" s="65"/>
      <c r="F107" s="65"/>
      <c r="G107" s="121">
        <f>G108</f>
        <v>5935.1</v>
      </c>
      <c r="H107" s="122">
        <v>5885</v>
      </c>
      <c r="I107" s="122">
        <f t="shared" si="1"/>
        <v>99.15586931980927</v>
      </c>
    </row>
    <row r="108" spans="1:9" ht="18.75">
      <c r="A108" s="46" t="s">
        <v>118</v>
      </c>
      <c r="B108" s="112" t="s">
        <v>79</v>
      </c>
      <c r="C108" s="66">
        <v>973</v>
      </c>
      <c r="D108" s="32" t="s">
        <v>102</v>
      </c>
      <c r="E108" s="66"/>
      <c r="F108" s="32"/>
      <c r="G108" s="115">
        <f>G109</f>
        <v>5935.1</v>
      </c>
      <c r="H108" s="114">
        <v>5885</v>
      </c>
      <c r="I108" s="114">
        <f t="shared" si="1"/>
        <v>99.15586931980927</v>
      </c>
    </row>
    <row r="109" spans="1:9" ht="132.75" customHeight="1">
      <c r="A109" s="49" t="s">
        <v>117</v>
      </c>
      <c r="B109" s="112" t="s">
        <v>244</v>
      </c>
      <c r="C109" s="66">
        <v>973</v>
      </c>
      <c r="D109" s="32" t="s">
        <v>102</v>
      </c>
      <c r="E109" s="66" t="s">
        <v>263</v>
      </c>
      <c r="F109" s="32"/>
      <c r="G109" s="115">
        <f>G110</f>
        <v>5935.1</v>
      </c>
      <c r="H109" s="114">
        <v>5885</v>
      </c>
      <c r="I109" s="114">
        <f t="shared" si="1"/>
        <v>99.15586931980927</v>
      </c>
    </row>
    <row r="110" spans="1:9" ht="38.25" customHeight="1">
      <c r="A110" s="49" t="s">
        <v>116</v>
      </c>
      <c r="B110" s="112" t="s">
        <v>214</v>
      </c>
      <c r="C110" s="66">
        <v>973</v>
      </c>
      <c r="D110" s="32" t="s">
        <v>102</v>
      </c>
      <c r="E110" s="66" t="s">
        <v>263</v>
      </c>
      <c r="F110" s="32" t="s">
        <v>78</v>
      </c>
      <c r="G110" s="115">
        <v>5935.1</v>
      </c>
      <c r="H110" s="114">
        <v>5885</v>
      </c>
      <c r="I110" s="114">
        <f t="shared" si="1"/>
        <v>99.15586931980927</v>
      </c>
    </row>
    <row r="111" spans="1:9" ht="18.75">
      <c r="A111" s="45"/>
      <c r="B111" s="129" t="s">
        <v>101</v>
      </c>
      <c r="C111" s="69"/>
      <c r="D111" s="70"/>
      <c r="E111" s="70"/>
      <c r="F111" s="71"/>
      <c r="G111" s="126">
        <f>G13+G27</f>
        <v>92090.7</v>
      </c>
      <c r="H111" s="127">
        <f>H13+H27</f>
        <v>77552.6</v>
      </c>
      <c r="I111" s="122">
        <f t="shared" si="1"/>
        <v>84.21328103706456</v>
      </c>
    </row>
    <row r="112" spans="1:9" ht="15.75">
      <c r="A112" s="52"/>
      <c r="B112" s="40"/>
      <c r="C112" s="72"/>
      <c r="D112" s="73"/>
      <c r="E112" s="73"/>
      <c r="F112" s="73"/>
      <c r="G112" s="74"/>
      <c r="H112" s="75"/>
      <c r="I112" s="76"/>
    </row>
    <row r="113" spans="1:10" s="3" customFormat="1" ht="18.75">
      <c r="A113" s="102" t="s">
        <v>337</v>
      </c>
      <c r="B113" s="102"/>
      <c r="C113" s="102"/>
      <c r="D113" s="102"/>
      <c r="E113" s="102"/>
      <c r="F113" s="102"/>
      <c r="G113" s="102"/>
      <c r="H113" s="102"/>
      <c r="I113" s="102"/>
      <c r="J113" s="54"/>
    </row>
    <row r="114" spans="1:9" ht="15.75">
      <c r="A114" s="41"/>
      <c r="B114" s="41"/>
      <c r="C114" s="90"/>
      <c r="D114" s="90"/>
      <c r="E114" s="90"/>
      <c r="F114" s="90"/>
      <c r="G114" s="90"/>
      <c r="H114" s="75"/>
      <c r="I114" s="76"/>
    </row>
    <row r="115" spans="1:9" ht="15.75">
      <c r="A115" s="41"/>
      <c r="B115" s="41"/>
      <c r="C115" s="76"/>
      <c r="D115" s="76"/>
      <c r="E115" s="76"/>
      <c r="F115" s="76"/>
      <c r="G115" s="77"/>
      <c r="H115" s="75"/>
      <c r="I115" s="76"/>
    </row>
  </sheetData>
  <sheetProtection/>
  <mergeCells count="4">
    <mergeCell ref="C114:G114"/>
    <mergeCell ref="A113:I113"/>
    <mergeCell ref="A7:G9"/>
    <mergeCell ref="F1:I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69" zoomScalePageLayoutView="0" workbookViewId="0" topLeftCell="A1">
      <selection activeCell="A50" sqref="A50"/>
    </sheetView>
  </sheetViews>
  <sheetFormatPr defaultColWidth="9.140625" defaultRowHeight="12.75"/>
  <cols>
    <col min="1" max="1" width="27.140625" style="5" customWidth="1"/>
    <col min="2" max="2" width="59.421875" style="5" customWidth="1"/>
    <col min="3" max="3" width="14.57421875" style="5" customWidth="1"/>
    <col min="4" max="4" width="16.00390625" style="5" customWidth="1"/>
    <col min="5" max="5" width="13.8515625" style="5" customWidth="1"/>
    <col min="6" max="16384" width="9.140625" style="5" customWidth="1"/>
  </cols>
  <sheetData>
    <row r="1" spans="3:5" ht="15.75">
      <c r="C1" s="91" t="s">
        <v>331</v>
      </c>
      <c r="D1" s="91"/>
      <c r="E1" s="91"/>
    </row>
    <row r="2" spans="3:5" ht="15.75">
      <c r="C2" s="91"/>
      <c r="D2" s="91"/>
      <c r="E2" s="91"/>
    </row>
    <row r="3" spans="2:5" ht="18.75">
      <c r="B3" s="92" t="s">
        <v>324</v>
      </c>
      <c r="C3" s="11"/>
      <c r="D3" s="12"/>
      <c r="E3" s="13"/>
    </row>
    <row r="4" spans="2:5" ht="18.75">
      <c r="B4" s="92" t="s">
        <v>325</v>
      </c>
      <c r="C4" s="11"/>
      <c r="D4" s="12"/>
      <c r="E4" s="13"/>
    </row>
    <row r="5" spans="2:5" ht="18.75">
      <c r="B5" s="92" t="s">
        <v>326</v>
      </c>
      <c r="C5" s="11"/>
      <c r="D5" s="12"/>
      <c r="E5" s="13"/>
    </row>
    <row r="6" ht="15.75">
      <c r="D6" s="37" t="s">
        <v>265</v>
      </c>
    </row>
    <row r="7" spans="1:5" s="15" customFormat="1" ht="45" customHeight="1">
      <c r="A7" s="14" t="s">
        <v>75</v>
      </c>
      <c r="B7" s="14" t="s">
        <v>74</v>
      </c>
      <c r="C7" s="14" t="s">
        <v>77</v>
      </c>
      <c r="D7" s="14" t="s">
        <v>275</v>
      </c>
      <c r="E7" s="14" t="s">
        <v>73</v>
      </c>
    </row>
    <row r="8" spans="1:5" ht="24" customHeight="1">
      <c r="A8" s="79" t="s">
        <v>2</v>
      </c>
      <c r="B8" s="101" t="s">
        <v>1</v>
      </c>
      <c r="C8" s="93">
        <v>82381.6</v>
      </c>
      <c r="D8" s="93">
        <v>93154.1</v>
      </c>
      <c r="E8" s="93">
        <f>D8/C8*100</f>
        <v>113.07634229002592</v>
      </c>
    </row>
    <row r="9" spans="1:5" ht="21" customHeight="1">
      <c r="A9" s="79" t="s">
        <v>4</v>
      </c>
      <c r="B9" s="101" t="s">
        <v>3</v>
      </c>
      <c r="C9" s="93">
        <v>64926.9</v>
      </c>
      <c r="D9" s="93">
        <v>62509.9</v>
      </c>
      <c r="E9" s="93">
        <f aca="true" t="shared" si="0" ref="E9:E46">D9/C9*100</f>
        <v>96.2773519142297</v>
      </c>
    </row>
    <row r="10" spans="1:5" ht="40.5" customHeight="1">
      <c r="A10" s="79" t="s">
        <v>6</v>
      </c>
      <c r="B10" s="101" t="s">
        <v>5</v>
      </c>
      <c r="C10" s="93">
        <v>57700.9</v>
      </c>
      <c r="D10" s="93">
        <v>55789.2</v>
      </c>
      <c r="E10" s="93">
        <f t="shared" si="0"/>
        <v>96.686880100657</v>
      </c>
    </row>
    <row r="11" spans="1:5" ht="57.75" customHeight="1">
      <c r="A11" s="79" t="s">
        <v>8</v>
      </c>
      <c r="B11" s="101" t="s">
        <v>7</v>
      </c>
      <c r="C11" s="93">
        <v>44900</v>
      </c>
      <c r="D11" s="93">
        <v>43507.9</v>
      </c>
      <c r="E11" s="93">
        <f t="shared" si="0"/>
        <v>96.89955456570156</v>
      </c>
    </row>
    <row r="12" spans="1:5" ht="75" customHeight="1">
      <c r="A12" s="79" t="s">
        <v>10</v>
      </c>
      <c r="B12" s="101" t="s">
        <v>9</v>
      </c>
      <c r="C12" s="93"/>
      <c r="D12" s="94">
        <v>40.96541</v>
      </c>
      <c r="E12" s="93"/>
    </row>
    <row r="13" spans="1:5" ht="66" customHeight="1">
      <c r="A13" s="79" t="s">
        <v>12</v>
      </c>
      <c r="B13" s="101" t="s">
        <v>11</v>
      </c>
      <c r="C13" s="93">
        <v>6700.5</v>
      </c>
      <c r="D13" s="95">
        <v>9644.7</v>
      </c>
      <c r="E13" s="93">
        <f t="shared" si="0"/>
        <v>143.94000447727782</v>
      </c>
    </row>
    <row r="14" spans="1:5" ht="69" customHeight="1">
      <c r="A14" s="79" t="s">
        <v>14</v>
      </c>
      <c r="B14" s="101" t="s">
        <v>13</v>
      </c>
      <c r="C14" s="93"/>
      <c r="D14" s="95">
        <v>-2.41901</v>
      </c>
      <c r="E14" s="93"/>
    </row>
    <row r="15" spans="1:5" ht="43.5" customHeight="1">
      <c r="A15" s="79" t="s">
        <v>16</v>
      </c>
      <c r="B15" s="101" t="s">
        <v>15</v>
      </c>
      <c r="C15" s="93">
        <v>6100.4</v>
      </c>
      <c r="D15" s="96">
        <v>2598.5</v>
      </c>
      <c r="E15" s="93">
        <f t="shared" si="0"/>
        <v>42.59556750377025</v>
      </c>
    </row>
    <row r="16" spans="1:5" ht="39" customHeight="1">
      <c r="A16" s="79" t="s">
        <v>18</v>
      </c>
      <c r="B16" s="101" t="s">
        <v>17</v>
      </c>
      <c r="C16" s="93">
        <v>7200.5</v>
      </c>
      <c r="D16" s="93">
        <v>6583.9</v>
      </c>
      <c r="E16" s="93">
        <f t="shared" si="0"/>
        <v>91.43670578432052</v>
      </c>
    </row>
    <row r="17" spans="1:5" ht="39.75" customHeight="1">
      <c r="A17" s="79" t="s">
        <v>19</v>
      </c>
      <c r="B17" s="101" t="s">
        <v>17</v>
      </c>
      <c r="C17" s="93">
        <v>7200.5</v>
      </c>
      <c r="D17" s="95">
        <v>6585.5</v>
      </c>
      <c r="E17" s="93">
        <f t="shared" si="0"/>
        <v>91.45892646344004</v>
      </c>
    </row>
    <row r="18" spans="1:5" ht="62.25" customHeight="1">
      <c r="A18" s="79" t="s">
        <v>21</v>
      </c>
      <c r="B18" s="101" t="s">
        <v>20</v>
      </c>
      <c r="C18" s="93"/>
      <c r="D18" s="95">
        <v>-1.72991</v>
      </c>
      <c r="E18" s="93"/>
    </row>
    <row r="19" spans="1:5" ht="40.5" customHeight="1">
      <c r="A19" s="79" t="s">
        <v>23</v>
      </c>
      <c r="B19" s="101" t="s">
        <v>22</v>
      </c>
      <c r="C19" s="93">
        <v>25.5</v>
      </c>
      <c r="D19" s="93">
        <v>136.8</v>
      </c>
      <c r="E19" s="93">
        <f t="shared" si="0"/>
        <v>536.4705882352941</v>
      </c>
    </row>
    <row r="20" spans="1:5" ht="77.25" customHeight="1">
      <c r="A20" s="79" t="s">
        <v>25</v>
      </c>
      <c r="B20" s="101" t="s">
        <v>24</v>
      </c>
      <c r="C20" s="93">
        <v>25.5</v>
      </c>
      <c r="D20" s="97">
        <v>136.8</v>
      </c>
      <c r="E20" s="93">
        <f t="shared" si="0"/>
        <v>536.4705882352941</v>
      </c>
    </row>
    <row r="21" spans="1:5" ht="22.5" customHeight="1">
      <c r="A21" s="79" t="s">
        <v>27</v>
      </c>
      <c r="B21" s="101" t="s">
        <v>26</v>
      </c>
      <c r="C21" s="93">
        <v>12650.8</v>
      </c>
      <c r="D21" s="93">
        <v>15271.3</v>
      </c>
      <c r="E21" s="93">
        <f t="shared" si="0"/>
        <v>120.71410503683562</v>
      </c>
    </row>
    <row r="22" spans="1:5" ht="21" customHeight="1">
      <c r="A22" s="79" t="s">
        <v>29</v>
      </c>
      <c r="B22" s="101" t="s">
        <v>28</v>
      </c>
      <c r="C22" s="93">
        <v>12650.8</v>
      </c>
      <c r="D22" s="93">
        <v>15271.3</v>
      </c>
      <c r="E22" s="93">
        <f t="shared" si="0"/>
        <v>120.71410503683562</v>
      </c>
    </row>
    <row r="23" spans="1:5" ht="98.25" customHeight="1">
      <c r="A23" s="79" t="s">
        <v>31</v>
      </c>
      <c r="B23" s="101" t="s">
        <v>30</v>
      </c>
      <c r="C23" s="93">
        <v>12650.8</v>
      </c>
      <c r="D23" s="93">
        <v>15271.3</v>
      </c>
      <c r="E23" s="93">
        <f t="shared" si="0"/>
        <v>120.71410503683562</v>
      </c>
    </row>
    <row r="24" spans="1:5" ht="56.25">
      <c r="A24" s="79" t="s">
        <v>33</v>
      </c>
      <c r="B24" s="101" t="s">
        <v>32</v>
      </c>
      <c r="C24" s="93">
        <v>1503.9</v>
      </c>
      <c r="D24" s="93">
        <v>13642.3</v>
      </c>
      <c r="E24" s="93">
        <f t="shared" si="0"/>
        <v>907.1281335195158</v>
      </c>
    </row>
    <row r="25" spans="1:5" ht="22.5" customHeight="1">
      <c r="A25" s="79" t="s">
        <v>35</v>
      </c>
      <c r="B25" s="101" t="s">
        <v>34</v>
      </c>
      <c r="C25" s="93">
        <v>1503.9</v>
      </c>
      <c r="D25" s="93">
        <v>13642.3</v>
      </c>
      <c r="E25" s="93">
        <f t="shared" si="0"/>
        <v>907.1281335195158</v>
      </c>
    </row>
    <row r="26" spans="1:5" ht="62.25" customHeight="1">
      <c r="A26" s="79" t="s">
        <v>37</v>
      </c>
      <c r="B26" s="101" t="s">
        <v>36</v>
      </c>
      <c r="C26" s="93">
        <v>1503.9</v>
      </c>
      <c r="D26" s="93">
        <v>13642.3</v>
      </c>
      <c r="E26" s="93">
        <f t="shared" si="0"/>
        <v>907.1281335195158</v>
      </c>
    </row>
    <row r="27" spans="1:5" ht="137.25" customHeight="1">
      <c r="A27" s="79" t="s">
        <v>39</v>
      </c>
      <c r="B27" s="101" t="s">
        <v>38</v>
      </c>
      <c r="C27" s="93">
        <v>1503.9</v>
      </c>
      <c r="D27" s="98">
        <v>13642.3</v>
      </c>
      <c r="E27" s="93">
        <f t="shared" si="0"/>
        <v>907.1281335195158</v>
      </c>
    </row>
    <row r="28" spans="1:5" ht="22.5" customHeight="1">
      <c r="A28" s="79" t="s">
        <v>41</v>
      </c>
      <c r="B28" s="101" t="s">
        <v>40</v>
      </c>
      <c r="C28" s="93">
        <v>3300</v>
      </c>
      <c r="D28" s="93">
        <v>1730.6</v>
      </c>
      <c r="E28" s="93">
        <f t="shared" si="0"/>
        <v>52.44242424242424</v>
      </c>
    </row>
    <row r="29" spans="1:5" ht="98.25" customHeight="1">
      <c r="A29" s="79" t="s">
        <v>43</v>
      </c>
      <c r="B29" s="101" t="s">
        <v>42</v>
      </c>
      <c r="C29" s="93">
        <v>500</v>
      </c>
      <c r="D29" s="97">
        <v>336.6</v>
      </c>
      <c r="E29" s="93">
        <f t="shared" si="0"/>
        <v>67.32000000000001</v>
      </c>
    </row>
    <row r="30" spans="1:5" ht="42.75" customHeight="1">
      <c r="A30" s="79" t="s">
        <v>45</v>
      </c>
      <c r="B30" s="101" t="s">
        <v>44</v>
      </c>
      <c r="C30" s="93">
        <v>2800</v>
      </c>
      <c r="D30" s="93">
        <v>1394</v>
      </c>
      <c r="E30" s="93">
        <f t="shared" si="0"/>
        <v>49.785714285714285</v>
      </c>
    </row>
    <row r="31" spans="1:5" ht="66" customHeight="1">
      <c r="A31" s="79" t="s">
        <v>47</v>
      </c>
      <c r="B31" s="101" t="s">
        <v>46</v>
      </c>
      <c r="C31" s="93">
        <v>2800</v>
      </c>
      <c r="D31" s="93">
        <v>1394</v>
      </c>
      <c r="E31" s="93">
        <f t="shared" si="0"/>
        <v>49.785714285714285</v>
      </c>
    </row>
    <row r="32" spans="1:5" ht="67.5" customHeight="1">
      <c r="A32" s="79" t="s">
        <v>49</v>
      </c>
      <c r="B32" s="101" t="s">
        <v>48</v>
      </c>
      <c r="C32" s="93">
        <v>2800</v>
      </c>
      <c r="D32" s="93">
        <v>870</v>
      </c>
      <c r="E32" s="93">
        <f t="shared" si="0"/>
        <v>31.071428571428573</v>
      </c>
    </row>
    <row r="33" spans="1:5" ht="63.75" customHeight="1">
      <c r="A33" s="79" t="s">
        <v>50</v>
      </c>
      <c r="B33" s="101" t="s">
        <v>48</v>
      </c>
      <c r="C33" s="93"/>
      <c r="D33" s="93">
        <v>39</v>
      </c>
      <c r="E33" s="93"/>
    </row>
    <row r="34" spans="1:5" ht="97.5" customHeight="1">
      <c r="A34" s="79" t="s">
        <v>51</v>
      </c>
      <c r="B34" s="101" t="s">
        <v>48</v>
      </c>
      <c r="C34" s="93"/>
      <c r="D34" s="93">
        <v>120</v>
      </c>
      <c r="E34" s="93"/>
    </row>
    <row r="35" spans="1:5" ht="95.25" customHeight="1">
      <c r="A35" s="79" t="s">
        <v>52</v>
      </c>
      <c r="B35" s="101" t="s">
        <v>48</v>
      </c>
      <c r="C35" s="93"/>
      <c r="D35" s="93">
        <v>286.6</v>
      </c>
      <c r="E35" s="93"/>
    </row>
    <row r="36" spans="1:5" ht="77.25" customHeight="1">
      <c r="A36" s="79" t="s">
        <v>54</v>
      </c>
      <c r="B36" s="101" t="s">
        <v>53</v>
      </c>
      <c r="C36" s="93"/>
      <c r="D36" s="93">
        <v>78.4</v>
      </c>
      <c r="E36" s="93"/>
    </row>
    <row r="37" spans="1:5" ht="23.25" customHeight="1">
      <c r="A37" s="79" t="s">
        <v>56</v>
      </c>
      <c r="B37" s="101" t="s">
        <v>55</v>
      </c>
      <c r="C37" s="93">
        <v>9209.1</v>
      </c>
      <c r="D37" s="93">
        <v>8648.3</v>
      </c>
      <c r="E37" s="93">
        <f t="shared" si="0"/>
        <v>93.91037126320704</v>
      </c>
    </row>
    <row r="38" spans="1:5" ht="62.25" customHeight="1">
      <c r="A38" s="79" t="s">
        <v>58</v>
      </c>
      <c r="B38" s="101" t="s">
        <v>57</v>
      </c>
      <c r="C38" s="93">
        <v>9209.1</v>
      </c>
      <c r="D38" s="93">
        <v>8648.3</v>
      </c>
      <c r="E38" s="93">
        <f t="shared" si="0"/>
        <v>93.91037126320704</v>
      </c>
    </row>
    <row r="39" spans="1:5" ht="36" customHeight="1">
      <c r="A39" s="79" t="s">
        <v>60</v>
      </c>
      <c r="B39" s="101" t="s">
        <v>59</v>
      </c>
      <c r="C39" s="93">
        <v>9209.1</v>
      </c>
      <c r="D39" s="93">
        <v>8648.3</v>
      </c>
      <c r="E39" s="93">
        <f t="shared" si="0"/>
        <v>93.91037126320704</v>
      </c>
    </row>
    <row r="40" spans="1:5" ht="64.5" customHeight="1">
      <c r="A40" s="79" t="s">
        <v>62</v>
      </c>
      <c r="B40" s="101" t="s">
        <v>61</v>
      </c>
      <c r="C40" s="93">
        <v>2425</v>
      </c>
      <c r="D40" s="93">
        <v>2410.83</v>
      </c>
      <c r="E40" s="93">
        <f t="shared" si="0"/>
        <v>99.41567010309278</v>
      </c>
    </row>
    <row r="41" spans="1:5" ht="82.5" customHeight="1">
      <c r="A41" s="79" t="s">
        <v>64</v>
      </c>
      <c r="B41" s="101" t="s">
        <v>63</v>
      </c>
      <c r="C41" s="93">
        <v>2419.4</v>
      </c>
      <c r="D41" s="93">
        <v>2405.2</v>
      </c>
      <c r="E41" s="93">
        <f t="shared" si="0"/>
        <v>99.41307762255104</v>
      </c>
    </row>
    <row r="42" spans="1:5" ht="130.5" customHeight="1">
      <c r="A42" s="79" t="s">
        <v>65</v>
      </c>
      <c r="B42" s="101" t="s">
        <v>332</v>
      </c>
      <c r="C42" s="93">
        <v>5.6</v>
      </c>
      <c r="D42" s="93">
        <v>5.6</v>
      </c>
      <c r="E42" s="93">
        <f t="shared" si="0"/>
        <v>100</v>
      </c>
    </row>
    <row r="43" spans="1:5" ht="117.75" customHeight="1">
      <c r="A43" s="79" t="s">
        <v>67</v>
      </c>
      <c r="B43" s="101" t="s">
        <v>66</v>
      </c>
      <c r="C43" s="93">
        <v>6784.1</v>
      </c>
      <c r="D43" s="93">
        <v>6237.5</v>
      </c>
      <c r="E43" s="93">
        <f t="shared" si="0"/>
        <v>91.94292536961424</v>
      </c>
    </row>
    <row r="44" spans="1:5" ht="79.5" customHeight="1">
      <c r="A44" s="79" t="s">
        <v>69</v>
      </c>
      <c r="B44" s="101" t="s">
        <v>68</v>
      </c>
      <c r="C44" s="93">
        <v>4919.3</v>
      </c>
      <c r="D44" s="93">
        <v>4372.7</v>
      </c>
      <c r="E44" s="93">
        <f t="shared" si="0"/>
        <v>88.88866302116153</v>
      </c>
    </row>
    <row r="45" spans="1:5" ht="64.5" customHeight="1">
      <c r="A45" s="79" t="s">
        <v>71</v>
      </c>
      <c r="B45" s="101" t="s">
        <v>70</v>
      </c>
      <c r="C45" s="93">
        <v>1864.8</v>
      </c>
      <c r="D45" s="93">
        <v>1864.8</v>
      </c>
      <c r="E45" s="93">
        <f t="shared" si="0"/>
        <v>100</v>
      </c>
    </row>
    <row r="46" spans="1:5" ht="18.75">
      <c r="A46" s="80"/>
      <c r="B46" s="99" t="s">
        <v>76</v>
      </c>
      <c r="C46" s="100">
        <v>91590.7</v>
      </c>
      <c r="D46" s="100">
        <v>101802.4</v>
      </c>
      <c r="E46" s="100">
        <f t="shared" si="0"/>
        <v>111.14927607278904</v>
      </c>
    </row>
    <row r="47" ht="15.75">
      <c r="D47" s="16"/>
    </row>
    <row r="49" spans="1:9" s="6" customFormat="1" ht="18.75">
      <c r="A49" s="102" t="s">
        <v>333</v>
      </c>
      <c r="B49" s="102"/>
      <c r="C49" s="102"/>
      <c r="D49" s="102"/>
      <c r="E49" s="102"/>
      <c r="F49" s="81"/>
      <c r="G49" s="81"/>
      <c r="H49" s="81"/>
      <c r="I49" s="81"/>
    </row>
  </sheetData>
  <sheetProtection/>
  <mergeCells count="2">
    <mergeCell ref="C1:E2"/>
    <mergeCell ref="A49:E49"/>
  </mergeCells>
  <printOptions/>
  <pageMargins left="0.7480314960629921" right="0.7480314960629921" top="0.5118110236220472" bottom="0.35433070866141736" header="0.35433070866141736" footer="0.1968503937007874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70" zoomScalePageLayoutView="0" workbookViewId="0" topLeftCell="A1">
      <selection activeCell="J12" sqref="J12"/>
    </sheetView>
  </sheetViews>
  <sheetFormatPr defaultColWidth="9.140625" defaultRowHeight="12.75"/>
  <cols>
    <col min="1" max="1" width="54.57421875" style="18" customWidth="1"/>
    <col min="2" max="2" width="34.140625" style="18" customWidth="1"/>
    <col min="3" max="3" width="15.28125" style="86" customWidth="1"/>
    <col min="4" max="4" width="16.140625" style="86" customWidth="1"/>
    <col min="5" max="16384" width="9.140625" style="18" customWidth="1"/>
  </cols>
  <sheetData>
    <row r="1" spans="1:4" ht="15.75" customHeight="1">
      <c r="A1" s="17"/>
      <c r="B1" s="87" t="s">
        <v>329</v>
      </c>
      <c r="C1" s="87"/>
      <c r="D1" s="87"/>
    </row>
    <row r="2" spans="1:4" ht="15.75" customHeight="1">
      <c r="A2" s="17"/>
      <c r="B2" s="87"/>
      <c r="C2" s="87"/>
      <c r="D2" s="87"/>
    </row>
    <row r="3" spans="1:4" ht="15.75" customHeight="1">
      <c r="A3" s="17"/>
      <c r="B3" s="87"/>
      <c r="C3" s="87"/>
      <c r="D3" s="87"/>
    </row>
    <row r="4" spans="1:4" ht="15.75" customHeight="1">
      <c r="A4" s="17"/>
      <c r="B4" s="87"/>
      <c r="C4" s="87"/>
      <c r="D4" s="87"/>
    </row>
    <row r="5" spans="1:4" ht="15.75" customHeight="1">
      <c r="A5" s="17"/>
      <c r="B5" s="87"/>
      <c r="C5" s="87"/>
      <c r="D5" s="87"/>
    </row>
    <row r="6" spans="1:4" ht="15.75">
      <c r="A6" s="17"/>
      <c r="B6" s="87"/>
      <c r="C6" s="87"/>
      <c r="D6" s="87"/>
    </row>
    <row r="7" spans="1:4" ht="21" customHeight="1">
      <c r="A7" s="104" t="s">
        <v>328</v>
      </c>
      <c r="B7" s="104"/>
      <c r="C7" s="104"/>
      <c r="D7" s="104"/>
    </row>
    <row r="8" spans="1:4" s="20" customFormat="1" ht="15.75">
      <c r="A8" s="104"/>
      <c r="B8" s="104"/>
      <c r="C8" s="104"/>
      <c r="D8" s="104"/>
    </row>
    <row r="9" spans="1:4" s="20" customFormat="1" ht="15.75">
      <c r="A9" s="19"/>
      <c r="B9" s="19"/>
      <c r="C9" s="19"/>
      <c r="D9" s="19"/>
    </row>
    <row r="10" spans="1:4" s="20" customFormat="1" ht="15.75">
      <c r="A10" s="19"/>
      <c r="B10" s="19"/>
      <c r="C10" s="19"/>
      <c r="D10" s="19"/>
    </row>
    <row r="11" spans="1:4" s="20" customFormat="1" ht="15.75">
      <c r="A11" s="19"/>
      <c r="B11" s="19"/>
      <c r="C11" s="19"/>
      <c r="D11" s="19"/>
    </row>
    <row r="12" spans="1:4" s="22" customFormat="1" ht="15" customHeight="1">
      <c r="A12" s="21" t="s">
        <v>0</v>
      </c>
      <c r="B12" s="21" t="s">
        <v>206</v>
      </c>
      <c r="C12" s="21" t="s">
        <v>247</v>
      </c>
      <c r="D12" s="21" t="s">
        <v>248</v>
      </c>
    </row>
    <row r="13" spans="1:4" ht="37.5">
      <c r="A13" s="82" t="s">
        <v>100</v>
      </c>
      <c r="B13" s="23" t="s">
        <v>264</v>
      </c>
      <c r="C13" s="83">
        <f>C14</f>
        <v>500</v>
      </c>
      <c r="D13" s="84">
        <f>D14</f>
        <v>-24249.5</v>
      </c>
    </row>
    <row r="14" spans="1:4" ht="56.25">
      <c r="A14" s="82" t="s">
        <v>98</v>
      </c>
      <c r="B14" s="23" t="s">
        <v>272</v>
      </c>
      <c r="C14" s="83">
        <f>C15+C16</f>
        <v>500</v>
      </c>
      <c r="D14" s="84">
        <f>D15+D16</f>
        <v>-24249.5</v>
      </c>
    </row>
    <row r="15" spans="1:4" ht="18.75">
      <c r="A15" s="82" t="s">
        <v>249</v>
      </c>
      <c r="B15" s="23" t="s">
        <v>273</v>
      </c>
      <c r="C15" s="83">
        <v>-91590.7</v>
      </c>
      <c r="D15" s="85">
        <v>-101802.4</v>
      </c>
    </row>
    <row r="16" spans="1:4" ht="18.75">
      <c r="A16" s="82" t="s">
        <v>250</v>
      </c>
      <c r="B16" s="23" t="s">
        <v>274</v>
      </c>
      <c r="C16" s="83">
        <v>92090.7</v>
      </c>
      <c r="D16" s="85">
        <v>77552.9</v>
      </c>
    </row>
    <row r="20" spans="1:9" s="6" customFormat="1" ht="18.75">
      <c r="A20" s="103" t="s">
        <v>330</v>
      </c>
      <c r="B20" s="81"/>
      <c r="C20" s="81"/>
      <c r="D20" s="81"/>
      <c r="E20" s="81"/>
      <c r="F20" s="81"/>
      <c r="G20" s="81"/>
      <c r="H20" s="81"/>
      <c r="I20" s="81"/>
    </row>
  </sheetData>
  <sheetProtection/>
  <mergeCells count="2">
    <mergeCell ref="A7:D8"/>
    <mergeCell ref="B1:D6"/>
  </mergeCells>
  <printOptions horizontalCentered="1"/>
  <pageMargins left="0.7480314960629921" right="0.7480314960629921" top="0.6299212598425197" bottom="0.98425196850393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6"/>
  <sheetViews>
    <sheetView zoomScaleSheetLayoutView="80" zoomScalePageLayoutView="0" workbookViewId="0" topLeftCell="A1">
      <selection activeCell="G22" sqref="G22"/>
    </sheetView>
  </sheetViews>
  <sheetFormatPr defaultColWidth="9.140625" defaultRowHeight="12.75"/>
  <cols>
    <col min="1" max="1" width="9.140625" style="6" customWidth="1"/>
    <col min="2" max="2" width="54.421875" style="6" customWidth="1"/>
    <col min="3" max="3" width="10.00390625" style="6" customWidth="1"/>
    <col min="4" max="4" width="15.140625" style="6" bestFit="1" customWidth="1"/>
    <col min="5" max="5" width="15.7109375" style="6" customWidth="1"/>
    <col min="6" max="6" width="12.00390625" style="6" customWidth="1"/>
    <col min="7" max="7" width="18.7109375" style="6" customWidth="1"/>
    <col min="8" max="16384" width="9.140625" style="6" customWidth="1"/>
  </cols>
  <sheetData>
    <row r="1" spans="3:6" ht="15.75">
      <c r="C1" s="106" t="s">
        <v>334</v>
      </c>
      <c r="D1" s="106"/>
      <c r="E1" s="106"/>
      <c r="F1" s="106"/>
    </row>
    <row r="2" spans="3:6" ht="15.75">
      <c r="C2" s="106"/>
      <c r="D2" s="106"/>
      <c r="E2" s="106"/>
      <c r="F2" s="106"/>
    </row>
    <row r="3" spans="3:6" ht="12.75" customHeight="1">
      <c r="C3" s="106"/>
      <c r="D3" s="106"/>
      <c r="E3" s="106"/>
      <c r="F3" s="106"/>
    </row>
    <row r="4" spans="2:6" ht="18" customHeight="1">
      <c r="B4" s="107" t="s">
        <v>246</v>
      </c>
      <c r="C4" s="107"/>
      <c r="D4" s="107"/>
      <c r="E4" s="107"/>
      <c r="F4" s="107"/>
    </row>
    <row r="5" spans="2:8" ht="18" customHeight="1">
      <c r="B5" s="108" t="s">
        <v>322</v>
      </c>
      <c r="C5" s="108"/>
      <c r="D5" s="108"/>
      <c r="E5" s="108"/>
      <c r="F5" s="108"/>
      <c r="G5" s="25"/>
      <c r="H5" s="25"/>
    </row>
    <row r="6" spans="2:6" ht="18" customHeight="1">
      <c r="B6" s="109" t="s">
        <v>323</v>
      </c>
      <c r="C6" s="109"/>
      <c r="D6" s="110"/>
      <c r="E6" s="111"/>
      <c r="F6" s="111"/>
    </row>
    <row r="7" spans="2:6" ht="15.75">
      <c r="B7" s="26"/>
      <c r="C7" s="26"/>
      <c r="D7" s="27"/>
      <c r="E7" s="28"/>
      <c r="F7" s="28"/>
    </row>
    <row r="8" spans="2:5" ht="15.75">
      <c r="B8" s="88"/>
      <c r="C8" s="88"/>
      <c r="E8" s="24" t="s">
        <v>211</v>
      </c>
    </row>
    <row r="9" spans="2:6" s="31" customFormat="1" ht="47.25">
      <c r="B9" s="29" t="s">
        <v>209</v>
      </c>
      <c r="C9" s="29" t="s">
        <v>206</v>
      </c>
      <c r="D9" s="29" t="s">
        <v>77</v>
      </c>
      <c r="E9" s="30" t="s">
        <v>72</v>
      </c>
      <c r="F9" s="30" t="s">
        <v>73</v>
      </c>
    </row>
    <row r="10" spans="2:6" ht="18.75">
      <c r="B10" s="112" t="s">
        <v>97</v>
      </c>
      <c r="C10" s="32" t="s">
        <v>204</v>
      </c>
      <c r="D10" s="114">
        <v>18592.5</v>
      </c>
      <c r="E10" s="114">
        <v>16981.5</v>
      </c>
      <c r="F10" s="114">
        <f>E10/D10*100</f>
        <v>91.33521581282776</v>
      </c>
    </row>
    <row r="11" spans="2:6" ht="58.5" customHeight="1">
      <c r="B11" s="112" t="s">
        <v>213</v>
      </c>
      <c r="C11" s="32" t="s">
        <v>198</v>
      </c>
      <c r="D11" s="115">
        <v>1128.9</v>
      </c>
      <c r="E11" s="114">
        <v>1128.8</v>
      </c>
      <c r="F11" s="114">
        <f aca="true" t="shared" si="0" ref="F11:F31">E11/D11*100</f>
        <v>99.99114181947026</v>
      </c>
    </row>
    <row r="12" spans="2:6" ht="78.75" customHeight="1">
      <c r="B12" s="112" t="s">
        <v>96</v>
      </c>
      <c r="C12" s="32" t="s">
        <v>190</v>
      </c>
      <c r="D12" s="115">
        <v>3757.1</v>
      </c>
      <c r="E12" s="114">
        <v>3747.7</v>
      </c>
      <c r="F12" s="114">
        <f t="shared" si="0"/>
        <v>99.74980703201938</v>
      </c>
    </row>
    <row r="13" spans="2:7" ht="99" customHeight="1">
      <c r="B13" s="112" t="s">
        <v>216</v>
      </c>
      <c r="C13" s="32" t="s">
        <v>181</v>
      </c>
      <c r="D13" s="114">
        <v>11937.6</v>
      </c>
      <c r="E13" s="114">
        <v>11895.7</v>
      </c>
      <c r="F13" s="114">
        <v>99.6</v>
      </c>
      <c r="G13" s="33"/>
    </row>
    <row r="14" spans="2:6" ht="18.75">
      <c r="B14" s="112" t="s">
        <v>91</v>
      </c>
      <c r="C14" s="32" t="s">
        <v>175</v>
      </c>
      <c r="D14" s="116">
        <v>1069.3</v>
      </c>
      <c r="E14" s="117">
        <v>0</v>
      </c>
      <c r="F14" s="114">
        <f t="shared" si="0"/>
        <v>0</v>
      </c>
    </row>
    <row r="15" spans="2:6" ht="18.75">
      <c r="B15" s="112" t="s">
        <v>90</v>
      </c>
      <c r="C15" s="32" t="s">
        <v>169</v>
      </c>
      <c r="D15" s="115">
        <v>263.5</v>
      </c>
      <c r="E15" s="114">
        <v>203.4</v>
      </c>
      <c r="F15" s="114">
        <f t="shared" si="0"/>
        <v>77.19165085388995</v>
      </c>
    </row>
    <row r="16" spans="2:6" ht="40.5" customHeight="1">
      <c r="B16" s="112" t="s">
        <v>217</v>
      </c>
      <c r="C16" s="32" t="s">
        <v>168</v>
      </c>
      <c r="D16" s="114">
        <v>222.5</v>
      </c>
      <c r="E16" s="114">
        <v>222.5</v>
      </c>
      <c r="F16" s="114">
        <f t="shared" si="0"/>
        <v>100</v>
      </c>
    </row>
    <row r="17" spans="2:6" s="34" customFormat="1" ht="75">
      <c r="B17" s="112" t="s">
        <v>86</v>
      </c>
      <c r="C17" s="32" t="s">
        <v>164</v>
      </c>
      <c r="D17" s="114">
        <v>222.5</v>
      </c>
      <c r="E17" s="114">
        <v>222.5</v>
      </c>
      <c r="F17" s="114">
        <f t="shared" si="0"/>
        <v>100</v>
      </c>
    </row>
    <row r="18" spans="2:6" ht="37.5">
      <c r="B18" s="112" t="s">
        <v>163</v>
      </c>
      <c r="C18" s="32" t="s">
        <v>162</v>
      </c>
      <c r="D18" s="114">
        <v>36950.1</v>
      </c>
      <c r="E18" s="114">
        <v>24582.6</v>
      </c>
      <c r="F18" s="114">
        <f t="shared" si="0"/>
        <v>66.52918395349403</v>
      </c>
    </row>
    <row r="19" spans="2:6" ht="18.75">
      <c r="B19" s="112" t="s">
        <v>160</v>
      </c>
      <c r="C19" s="32" t="s">
        <v>136</v>
      </c>
      <c r="D19" s="114">
        <v>36950.1</v>
      </c>
      <c r="E19" s="114">
        <v>24582.6</v>
      </c>
      <c r="F19" s="114">
        <f t="shared" si="0"/>
        <v>66.52918395349403</v>
      </c>
    </row>
    <row r="20" spans="2:6" ht="18.75">
      <c r="B20" s="112" t="s">
        <v>135</v>
      </c>
      <c r="C20" s="32" t="s">
        <v>134</v>
      </c>
      <c r="D20" s="114">
        <v>7456.5</v>
      </c>
      <c r="E20" s="114">
        <v>7450.6</v>
      </c>
      <c r="F20" s="114">
        <f t="shared" si="0"/>
        <v>99.92087440488166</v>
      </c>
    </row>
    <row r="21" spans="2:6" ht="37.5">
      <c r="B21" s="112" t="s">
        <v>85</v>
      </c>
      <c r="C21" s="32" t="s">
        <v>129</v>
      </c>
      <c r="D21" s="114">
        <v>7456.5</v>
      </c>
      <c r="E21" s="114">
        <v>7450.6</v>
      </c>
      <c r="F21" s="114">
        <f t="shared" si="0"/>
        <v>99.92087440488166</v>
      </c>
    </row>
    <row r="22" spans="2:6" ht="18.75">
      <c r="B22" s="112" t="s">
        <v>127</v>
      </c>
      <c r="C22" s="32" t="s">
        <v>126</v>
      </c>
      <c r="D22" s="114">
        <v>11205.6</v>
      </c>
      <c r="E22" s="114">
        <v>10904.1</v>
      </c>
      <c r="F22" s="114">
        <f t="shared" si="0"/>
        <v>97.30938102377382</v>
      </c>
    </row>
    <row r="23" spans="2:6" ht="18.75">
      <c r="B23" s="112" t="s">
        <v>124</v>
      </c>
      <c r="C23" s="32" t="s">
        <v>121</v>
      </c>
      <c r="D23" s="114">
        <v>11205.6</v>
      </c>
      <c r="E23" s="114">
        <v>10904.1</v>
      </c>
      <c r="F23" s="114">
        <f t="shared" si="0"/>
        <v>97.30938102377382</v>
      </c>
    </row>
    <row r="24" spans="2:6" ht="18.75">
      <c r="B24" s="112" t="s">
        <v>84</v>
      </c>
      <c r="C24" s="32" t="s">
        <v>119</v>
      </c>
      <c r="D24" s="114">
        <v>9769.5</v>
      </c>
      <c r="E24" s="114">
        <v>9131.5</v>
      </c>
      <c r="F24" s="114">
        <f t="shared" si="0"/>
        <v>93.46947131378269</v>
      </c>
    </row>
    <row r="25" spans="2:6" ht="18.75">
      <c r="B25" s="112" t="s">
        <v>83</v>
      </c>
      <c r="C25" s="32" t="s">
        <v>114</v>
      </c>
      <c r="D25" s="114">
        <v>566</v>
      </c>
      <c r="E25" s="114">
        <v>488.8</v>
      </c>
      <c r="F25" s="114">
        <f t="shared" si="0"/>
        <v>86.36042402826855</v>
      </c>
    </row>
    <row r="26" spans="2:6" ht="18.75">
      <c r="B26" s="112" t="s">
        <v>82</v>
      </c>
      <c r="C26" s="32" t="s">
        <v>113</v>
      </c>
      <c r="D26" s="114">
        <v>9203.5</v>
      </c>
      <c r="E26" s="114">
        <v>8642.4</v>
      </c>
      <c r="F26" s="114">
        <f t="shared" si="0"/>
        <v>93.90340631281578</v>
      </c>
    </row>
    <row r="27" spans="2:6" ht="18.75">
      <c r="B27" s="112" t="s">
        <v>81</v>
      </c>
      <c r="C27" s="32" t="s">
        <v>107</v>
      </c>
      <c r="D27" s="114">
        <v>2395</v>
      </c>
      <c r="E27" s="114">
        <v>2395</v>
      </c>
      <c r="F27" s="114">
        <f t="shared" si="0"/>
        <v>100</v>
      </c>
    </row>
    <row r="28" spans="2:6" ht="37.5">
      <c r="B28" s="112" t="s">
        <v>80</v>
      </c>
      <c r="C28" s="32" t="s">
        <v>106</v>
      </c>
      <c r="D28" s="114">
        <v>2395</v>
      </c>
      <c r="E28" s="114">
        <v>2395</v>
      </c>
      <c r="F28" s="114">
        <f t="shared" si="0"/>
        <v>100</v>
      </c>
    </row>
    <row r="29" spans="2:6" ht="18.75">
      <c r="B29" s="112" t="s">
        <v>104</v>
      </c>
      <c r="C29" s="32" t="s">
        <v>103</v>
      </c>
      <c r="D29" s="115">
        <v>5935.1</v>
      </c>
      <c r="E29" s="114">
        <v>5885</v>
      </c>
      <c r="F29" s="114">
        <f t="shared" si="0"/>
        <v>99.15586931980927</v>
      </c>
    </row>
    <row r="30" spans="2:6" ht="18.75">
      <c r="B30" s="112" t="s">
        <v>79</v>
      </c>
      <c r="C30" s="32" t="s">
        <v>102</v>
      </c>
      <c r="D30" s="115">
        <v>5935.1</v>
      </c>
      <c r="E30" s="114">
        <v>5885</v>
      </c>
      <c r="F30" s="114">
        <f t="shared" si="0"/>
        <v>99.15586931980927</v>
      </c>
    </row>
    <row r="31" spans="2:6" ht="18.75">
      <c r="B31" s="113" t="s">
        <v>101</v>
      </c>
      <c r="C31" s="35"/>
      <c r="D31" s="118">
        <v>92090.70000000001</v>
      </c>
      <c r="E31" s="118">
        <v>77552.6</v>
      </c>
      <c r="F31" s="114">
        <f t="shared" si="0"/>
        <v>84.21328103706455</v>
      </c>
    </row>
    <row r="32" spans="2:5" ht="15.75">
      <c r="B32" s="7"/>
      <c r="C32" s="8"/>
      <c r="D32" s="36"/>
      <c r="E32" s="10"/>
    </row>
    <row r="33" spans="2:10" ht="18.75">
      <c r="B33" s="103" t="s">
        <v>335</v>
      </c>
      <c r="C33" s="81"/>
      <c r="D33" s="81"/>
      <c r="E33" s="103"/>
      <c r="F33" s="81"/>
      <c r="G33" s="81"/>
      <c r="H33" s="81"/>
      <c r="I33" s="81"/>
      <c r="J33" s="81"/>
    </row>
    <row r="34" spans="2:4" ht="15.75">
      <c r="B34" s="9"/>
      <c r="C34" s="89"/>
      <c r="D34" s="89"/>
    </row>
    <row r="36" ht="15.75">
      <c r="D36" s="33"/>
    </row>
  </sheetData>
  <sheetProtection/>
  <autoFilter ref="B9:E31"/>
  <mergeCells count="5">
    <mergeCell ref="C1:F3"/>
    <mergeCell ref="B8:C8"/>
    <mergeCell ref="C34:D34"/>
    <mergeCell ref="B4:F4"/>
    <mergeCell ref="B5:F5"/>
  </mergeCells>
  <printOptions horizontalCentered="1"/>
  <pageMargins left="0.3937007874015748" right="0.3937007874015748" top="0.1968503937007874" bottom="0.1968503937007874" header="0.2362204724409449" footer="0.196850393700787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Мартынова</dc:creator>
  <cp:keywords/>
  <dc:description/>
  <cp:lastModifiedBy>User</cp:lastModifiedBy>
  <cp:lastPrinted>2016-04-28T11:40:15Z</cp:lastPrinted>
  <dcterms:created xsi:type="dcterms:W3CDTF">2015-08-13T07:58:16Z</dcterms:created>
  <dcterms:modified xsi:type="dcterms:W3CDTF">2016-04-28T11:45:27Z</dcterms:modified>
  <cp:category/>
  <cp:version/>
  <cp:contentType/>
  <cp:contentStatus/>
</cp:coreProperties>
</file>